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8760" tabRatio="718" firstSheet="1" activeTab="5"/>
  </bookViews>
  <sheets>
    <sheet name="Guidance" sheetId="1" r:id="rId1"/>
    <sheet name="A. General information" sheetId="2" r:id="rId2"/>
    <sheet name="B-1. Development (D)" sheetId="3" r:id="rId3"/>
    <sheet name="B-2. External validation (V)" sheetId="4" r:id="rId4"/>
    <sheet name="B-3. Incremental value (IV)" sheetId="5" r:id="rId5"/>
    <sheet name="B-4. D&amp;V of same model (D+V) " sheetId="6" r:id="rId6"/>
    <sheet name="Lists" sheetId="7" r:id="rId7"/>
  </sheets>
  <externalReferences>
    <externalReference r:id="rId8"/>
  </externalReferences>
  <definedNames>
    <definedName name="DiagnProgn">Lists!$A$2:$A$3</definedName>
    <definedName name="Same_different">Lists!$A$14:$A$16</definedName>
    <definedName name="Technique">Lists!#REF!</definedName>
    <definedName name="Techniques">[1]Lists!$A$12:$A$18</definedName>
    <definedName name="Type">Lists!$A$6:$A$12</definedName>
    <definedName name="YesNo">Lists!$A$19:$A$21</definedName>
    <definedName name="YN">Lists!$A$23:$A$24</definedName>
    <definedName name="YNNA">Lists!$A$27:$A$29</definedName>
    <definedName name="YNR">Lists!$A$32:$A$34</definedName>
  </definedNames>
  <calcPr calcId="145621"/>
</workbook>
</file>

<file path=xl/calcChain.xml><?xml version="1.0" encoding="utf-8"?>
<calcChain xmlns="http://schemas.openxmlformats.org/spreadsheetml/2006/main">
  <c r="H121" i="6" l="1"/>
  <c r="H120" i="6"/>
  <c r="H119" i="6"/>
  <c r="H118" i="6"/>
  <c r="H117" i="6"/>
  <c r="H116" i="6"/>
  <c r="H115" i="6" s="1"/>
  <c r="E121" i="6"/>
  <c r="E120" i="6"/>
  <c r="E119" i="6"/>
  <c r="E118" i="6"/>
  <c r="E117" i="6"/>
  <c r="E116" i="6"/>
  <c r="E115" i="6" s="1"/>
  <c r="C99" i="4"/>
  <c r="C73" i="5"/>
  <c r="C74" i="4"/>
  <c r="C33" i="4"/>
  <c r="K116" i="6" l="1"/>
  <c r="K137" i="6"/>
  <c r="K136" i="6"/>
  <c r="K135" i="6"/>
  <c r="K134" i="6"/>
  <c r="K131" i="6"/>
  <c r="K130" i="6"/>
  <c r="K129" i="6"/>
  <c r="K128" i="6"/>
  <c r="K127" i="6" s="1"/>
  <c r="K126" i="6"/>
  <c r="K125" i="6"/>
  <c r="K124" i="6"/>
  <c r="K123" i="6"/>
  <c r="K121" i="6"/>
  <c r="K120" i="6"/>
  <c r="K119" i="6"/>
  <c r="K118" i="6"/>
  <c r="K117" i="6"/>
  <c r="K114" i="6"/>
  <c r="K113" i="6"/>
  <c r="K110" i="6" s="1"/>
  <c r="K112" i="6"/>
  <c r="K111" i="6"/>
  <c r="K109" i="6"/>
  <c r="K108" i="6"/>
  <c r="K107" i="6"/>
  <c r="K106" i="6"/>
  <c r="K105" i="6"/>
  <c r="K104" i="6"/>
  <c r="K103" i="6"/>
  <c r="K102" i="6"/>
  <c r="K101" i="6"/>
  <c r="K100" i="6" s="1"/>
  <c r="K99" i="6"/>
  <c r="K98" i="6"/>
  <c r="K97" i="6"/>
  <c r="K96" i="6"/>
  <c r="K95" i="6"/>
  <c r="K94" i="6"/>
  <c r="K93" i="6"/>
  <c r="K92" i="6"/>
  <c r="K91" i="6"/>
  <c r="K90" i="6"/>
  <c r="K89" i="6"/>
  <c r="K87" i="6" s="1"/>
  <c r="K88" i="6"/>
  <c r="K85" i="6"/>
  <c r="K84" i="6"/>
  <c r="K83" i="6"/>
  <c r="K82" i="6"/>
  <c r="K81" i="6"/>
  <c r="K80" i="6"/>
  <c r="K79" i="6"/>
  <c r="K78" i="6"/>
  <c r="K77" i="6"/>
  <c r="K76" i="6"/>
  <c r="K75" i="6"/>
  <c r="K74" i="6"/>
  <c r="K73" i="6"/>
  <c r="K67" i="6" s="1"/>
  <c r="K72" i="6"/>
  <c r="K71" i="6"/>
  <c r="K70" i="6"/>
  <c r="K69" i="6"/>
  <c r="K68" i="6"/>
  <c r="K66" i="6"/>
  <c r="K65" i="6"/>
  <c r="K64" i="6"/>
  <c r="K63" i="6" s="1"/>
  <c r="K62" i="6"/>
  <c r="K61" i="6"/>
  <c r="K60" i="6"/>
  <c r="K59" i="6"/>
  <c r="K58" i="6"/>
  <c r="K57" i="6"/>
  <c r="K56" i="6"/>
  <c r="K55" i="6"/>
  <c r="K54" i="6"/>
  <c r="K53" i="6"/>
  <c r="K52" i="6"/>
  <c r="K48" i="6" s="1"/>
  <c r="K51" i="6"/>
  <c r="K50" i="6"/>
  <c r="K49" i="6"/>
  <c r="K47" i="6"/>
  <c r="K46" i="6"/>
  <c r="K45" i="6"/>
  <c r="K44" i="6"/>
  <c r="K43" i="6"/>
  <c r="K42" i="6"/>
  <c r="K41" i="6"/>
  <c r="K40" i="6"/>
  <c r="K39" i="6"/>
  <c r="K38" i="6"/>
  <c r="K37" i="6"/>
  <c r="K36" i="6"/>
  <c r="K35" i="6"/>
  <c r="K34" i="6"/>
  <c r="K33" i="6"/>
  <c r="K32" i="6"/>
  <c r="K31" i="6"/>
  <c r="K30" i="6"/>
  <c r="K29" i="6"/>
  <c r="K28" i="6"/>
  <c r="K26" i="6"/>
  <c r="K25" i="6"/>
  <c r="K24" i="6"/>
  <c r="K23" i="6"/>
  <c r="K22" i="6"/>
  <c r="K21" i="6"/>
  <c r="K20" i="6"/>
  <c r="K19" i="6"/>
  <c r="K18" i="6"/>
  <c r="K17" i="6"/>
  <c r="K16" i="6"/>
  <c r="K15" i="6"/>
  <c r="K9" i="6" s="1"/>
  <c r="K14" i="6"/>
  <c r="K13" i="6"/>
  <c r="K12" i="6"/>
  <c r="K11" i="6"/>
  <c r="K10" i="6"/>
  <c r="K8" i="6"/>
  <c r="K7" i="6"/>
  <c r="K6" i="6"/>
  <c r="K5" i="6"/>
  <c r="K4" i="6"/>
  <c r="H137" i="6"/>
  <c r="H136" i="6"/>
  <c r="H135" i="6"/>
  <c r="H134" i="6"/>
  <c r="H131" i="6"/>
  <c r="H130" i="6"/>
  <c r="H129" i="6"/>
  <c r="H128" i="6"/>
  <c r="H127" i="6"/>
  <c r="H126" i="6"/>
  <c r="H125" i="6"/>
  <c r="H124" i="6"/>
  <c r="H123" i="6"/>
  <c r="H114" i="6"/>
  <c r="H113" i="6"/>
  <c r="H112" i="6"/>
  <c r="H111" i="6"/>
  <c r="H110" i="6" s="1"/>
  <c r="H109" i="6"/>
  <c r="H108" i="6"/>
  <c r="H107" i="6"/>
  <c r="H106" i="6"/>
  <c r="H105" i="6"/>
  <c r="H104" i="6"/>
  <c r="H103" i="6"/>
  <c r="H102" i="6"/>
  <c r="H101" i="6"/>
  <c r="H100" i="6" s="1"/>
  <c r="H99" i="6"/>
  <c r="H98" i="6"/>
  <c r="H97" i="6"/>
  <c r="H96" i="6"/>
  <c r="H95" i="6"/>
  <c r="H94" i="6"/>
  <c r="H93" i="6"/>
  <c r="H92" i="6"/>
  <c r="H91" i="6"/>
  <c r="H90" i="6"/>
  <c r="H89" i="6"/>
  <c r="H87" i="6" s="1"/>
  <c r="H88" i="6"/>
  <c r="H85" i="6"/>
  <c r="H84" i="6"/>
  <c r="H83" i="6"/>
  <c r="H82" i="6"/>
  <c r="H81" i="6"/>
  <c r="H80" i="6"/>
  <c r="H79" i="6"/>
  <c r="H78" i="6"/>
  <c r="H77" i="6"/>
  <c r="H76" i="6"/>
  <c r="H75" i="6"/>
  <c r="H74" i="6"/>
  <c r="H73" i="6"/>
  <c r="H72" i="6"/>
  <c r="H71" i="6"/>
  <c r="H70" i="6"/>
  <c r="H69" i="6"/>
  <c r="H68" i="6"/>
  <c r="H67" i="6"/>
  <c r="H66" i="6"/>
  <c r="H65" i="6"/>
  <c r="H64" i="6"/>
  <c r="H63" i="6" s="1"/>
  <c r="H62" i="6"/>
  <c r="H61" i="6"/>
  <c r="H60" i="6"/>
  <c r="H59" i="6"/>
  <c r="H58" i="6"/>
  <c r="H57" i="6"/>
  <c r="H56" i="6"/>
  <c r="H55" i="6"/>
  <c r="H54" i="6"/>
  <c r="H53" i="6"/>
  <c r="H52" i="6"/>
  <c r="H48" i="6" s="1"/>
  <c r="H51" i="6"/>
  <c r="H50" i="6"/>
  <c r="H49" i="6"/>
  <c r="H47" i="6"/>
  <c r="H46" i="6"/>
  <c r="H45" i="6"/>
  <c r="H44" i="6"/>
  <c r="H43" i="6"/>
  <c r="H42" i="6"/>
  <c r="H41" i="6"/>
  <c r="H40" i="6"/>
  <c r="H39" i="6"/>
  <c r="H38" i="6"/>
  <c r="H37" i="6"/>
  <c r="H36" i="6"/>
  <c r="H35" i="6"/>
  <c r="H34" i="6"/>
  <c r="H33" i="6"/>
  <c r="H32" i="6"/>
  <c r="H31" i="6"/>
  <c r="H30" i="6"/>
  <c r="H29" i="6"/>
  <c r="H28" i="6" s="1"/>
  <c r="H26" i="6"/>
  <c r="H25" i="6"/>
  <c r="H24" i="6"/>
  <c r="H23" i="6"/>
  <c r="H22" i="6"/>
  <c r="H21" i="6"/>
  <c r="H20" i="6"/>
  <c r="H19" i="6"/>
  <c r="H18" i="6"/>
  <c r="H17" i="6"/>
  <c r="H16" i="6"/>
  <c r="H15" i="6"/>
  <c r="H9" i="6" s="1"/>
  <c r="H14" i="6"/>
  <c r="H13" i="6"/>
  <c r="H12" i="6"/>
  <c r="H11" i="6"/>
  <c r="H10" i="6"/>
  <c r="H8" i="6"/>
  <c r="H7" i="6"/>
  <c r="H6" i="6"/>
  <c r="H5" i="6"/>
  <c r="H4" i="6"/>
  <c r="I127" i="5"/>
  <c r="H127" i="5"/>
  <c r="E128" i="5"/>
  <c r="E122" i="5"/>
  <c r="E120" i="5"/>
  <c r="E118" i="5"/>
  <c r="E116" i="5"/>
  <c r="E109" i="5"/>
  <c r="E107" i="5"/>
  <c r="E104" i="5"/>
  <c r="E102" i="5"/>
  <c r="E99" i="5"/>
  <c r="E95" i="5"/>
  <c r="E90" i="5"/>
  <c r="E86" i="5"/>
  <c r="E83" i="5"/>
  <c r="E81" i="5"/>
  <c r="E79" i="5"/>
  <c r="E75" i="5"/>
  <c r="E73" i="5"/>
  <c r="E66" i="5"/>
  <c r="E62" i="5"/>
  <c r="E57" i="5"/>
  <c r="E55" i="5"/>
  <c r="E52" i="5"/>
  <c r="E47" i="5"/>
  <c r="E45" i="5"/>
  <c r="E41" i="5"/>
  <c r="E39" i="5"/>
  <c r="E37" i="5"/>
  <c r="E33" i="5"/>
  <c r="E29" i="5"/>
  <c r="E27" i="5"/>
  <c r="E24" i="5"/>
  <c r="E21" i="5"/>
  <c r="E8" i="5"/>
  <c r="E3" i="5"/>
  <c r="E134" i="5" s="1"/>
  <c r="D128" i="5"/>
  <c r="D122" i="5"/>
  <c r="D120" i="5"/>
  <c r="D118" i="5"/>
  <c r="D116" i="5"/>
  <c r="D109" i="5"/>
  <c r="D107" i="5"/>
  <c r="D104" i="5"/>
  <c r="D102" i="5"/>
  <c r="D99" i="5"/>
  <c r="D95" i="5"/>
  <c r="D90" i="5"/>
  <c r="D86" i="5"/>
  <c r="D83" i="5"/>
  <c r="D81" i="5"/>
  <c r="D79" i="5"/>
  <c r="D75" i="5"/>
  <c r="D73" i="5"/>
  <c r="D66" i="5"/>
  <c r="D62" i="5"/>
  <c r="D57" i="5"/>
  <c r="D55" i="5"/>
  <c r="D52" i="5"/>
  <c r="D47" i="5"/>
  <c r="D45" i="5"/>
  <c r="D41" i="5"/>
  <c r="D39" i="5"/>
  <c r="D37" i="5"/>
  <c r="D33" i="5"/>
  <c r="D29" i="5"/>
  <c r="D27" i="5"/>
  <c r="D24" i="5"/>
  <c r="D21" i="5"/>
  <c r="D8" i="5"/>
  <c r="D3" i="5"/>
  <c r="D134" i="5" s="1"/>
  <c r="I118" i="4"/>
  <c r="J118" i="4" s="1"/>
  <c r="H118" i="4"/>
  <c r="C121" i="3"/>
  <c r="I120" i="3"/>
  <c r="H120" i="3"/>
  <c r="E119" i="4"/>
  <c r="E113" i="4"/>
  <c r="E111" i="4"/>
  <c r="E109" i="4"/>
  <c r="E107" i="4"/>
  <c r="E99" i="4"/>
  <c r="E94" i="4"/>
  <c r="E86" i="4"/>
  <c r="E81" i="4"/>
  <c r="E77" i="4"/>
  <c r="E74" i="4"/>
  <c r="E72" i="4"/>
  <c r="E70" i="4"/>
  <c r="E66" i="4"/>
  <c r="E64" i="4"/>
  <c r="E57" i="4"/>
  <c r="E55" i="4"/>
  <c r="E52" i="4"/>
  <c r="E47" i="4"/>
  <c r="E45" i="4"/>
  <c r="E41" i="4"/>
  <c r="E39" i="4"/>
  <c r="E37" i="4"/>
  <c r="E33" i="4"/>
  <c r="E29" i="4"/>
  <c r="E27" i="4"/>
  <c r="E24" i="4"/>
  <c r="E21" i="4"/>
  <c r="E8" i="4"/>
  <c r="E3" i="4"/>
  <c r="D119" i="4"/>
  <c r="D113" i="4"/>
  <c r="D111" i="4"/>
  <c r="D109" i="4"/>
  <c r="D107" i="4"/>
  <c r="D99" i="4"/>
  <c r="D94" i="4"/>
  <c r="D86" i="4"/>
  <c r="D81" i="4"/>
  <c r="D77" i="4"/>
  <c r="D74" i="4"/>
  <c r="D72" i="4"/>
  <c r="D70" i="4"/>
  <c r="D66" i="4"/>
  <c r="D64" i="4"/>
  <c r="D57" i="4"/>
  <c r="D55" i="4"/>
  <c r="D52" i="4"/>
  <c r="D47" i="4"/>
  <c r="D45" i="4"/>
  <c r="D41" i="4"/>
  <c r="D39" i="4"/>
  <c r="D37" i="4"/>
  <c r="D33" i="4"/>
  <c r="D29" i="4"/>
  <c r="D27" i="4"/>
  <c r="D24" i="4"/>
  <c r="D21" i="4"/>
  <c r="D8" i="4"/>
  <c r="D3" i="4"/>
  <c r="K115" i="6" l="1"/>
  <c r="J127" i="5"/>
  <c r="E133" i="5"/>
  <c r="K141" i="6"/>
  <c r="K140" i="6"/>
  <c r="H141" i="6"/>
  <c r="H140" i="6"/>
  <c r="E135" i="5"/>
  <c r="D133" i="5"/>
  <c r="D135" i="5" s="1"/>
  <c r="D125" i="4"/>
  <c r="E125" i="4"/>
  <c r="J120" i="3"/>
  <c r="E124" i="4"/>
  <c r="D124" i="4"/>
  <c r="D126" i="4" s="1"/>
  <c r="E49" i="6"/>
  <c r="E121" i="3"/>
  <c r="E115" i="3"/>
  <c r="E113" i="3"/>
  <c r="E110" i="3"/>
  <c r="E103" i="3"/>
  <c r="E101" i="3"/>
  <c r="E98" i="3"/>
  <c r="E96" i="3"/>
  <c r="E93" i="3"/>
  <c r="E87" i="3"/>
  <c r="E83" i="3"/>
  <c r="E79" i="3"/>
  <c r="E74" i="3"/>
  <c r="E66" i="3"/>
  <c r="E62" i="3"/>
  <c r="E57" i="3"/>
  <c r="E55" i="3"/>
  <c r="E52" i="3"/>
  <c r="E47" i="3"/>
  <c r="E45" i="3"/>
  <c r="E41" i="3"/>
  <c r="E39" i="3"/>
  <c r="E37" i="3"/>
  <c r="E33" i="3"/>
  <c r="E29" i="3"/>
  <c r="E27" i="3"/>
  <c r="E24" i="3"/>
  <c r="E21" i="3"/>
  <c r="E8" i="3"/>
  <c r="E3" i="3"/>
  <c r="D121" i="3"/>
  <c r="D115" i="3"/>
  <c r="D113" i="3"/>
  <c r="D110" i="3"/>
  <c r="D103" i="3"/>
  <c r="D101" i="3"/>
  <c r="D98" i="3"/>
  <c r="D96" i="3"/>
  <c r="D93" i="3"/>
  <c r="D87" i="3"/>
  <c r="D83" i="3"/>
  <c r="D79" i="3"/>
  <c r="D74" i="3"/>
  <c r="D66" i="3"/>
  <c r="D62" i="3"/>
  <c r="D57" i="3"/>
  <c r="D55" i="3"/>
  <c r="D52" i="3"/>
  <c r="D47" i="3"/>
  <c r="D45" i="3"/>
  <c r="D41" i="3"/>
  <c r="D39" i="3"/>
  <c r="D37" i="3"/>
  <c r="D33" i="3"/>
  <c r="D29" i="3"/>
  <c r="D27" i="3"/>
  <c r="D24" i="3"/>
  <c r="D21" i="3"/>
  <c r="D8" i="3"/>
  <c r="D3" i="3"/>
  <c r="K142" i="6" l="1"/>
  <c r="H142" i="6"/>
  <c r="H99" i="4"/>
  <c r="I99" i="4"/>
  <c r="E126" i="4"/>
  <c r="C3" i="3"/>
  <c r="J99" i="4" l="1"/>
  <c r="E128" i="3"/>
  <c r="D128" i="3"/>
  <c r="E24" i="6"/>
  <c r="E23" i="6"/>
  <c r="E21" i="6"/>
  <c r="E16" i="6"/>
  <c r="E8" i="6"/>
  <c r="E7" i="6"/>
  <c r="E6" i="6"/>
  <c r="E29" i="6"/>
  <c r="E28" i="6" s="1"/>
  <c r="E26" i="6"/>
  <c r="E25" i="6" s="1"/>
  <c r="E20" i="6"/>
  <c r="E19" i="6"/>
  <c r="E18" i="6"/>
  <c r="E17" i="6"/>
  <c r="E14" i="6"/>
  <c r="E13" i="6"/>
  <c r="E12" i="6"/>
  <c r="E11" i="6"/>
  <c r="E10" i="6"/>
  <c r="E5" i="6"/>
  <c r="E90" i="6"/>
  <c r="E89" i="6"/>
  <c r="E83" i="6"/>
  <c r="E82" i="6" s="1"/>
  <c r="E72" i="6"/>
  <c r="E70" i="6"/>
  <c r="E69" i="6"/>
  <c r="E66" i="6"/>
  <c r="E65" i="6"/>
  <c r="E64" i="6"/>
  <c r="E62" i="6"/>
  <c r="E61" i="6"/>
  <c r="E60" i="6"/>
  <c r="E39" i="6"/>
  <c r="E52" i="6"/>
  <c r="E51" i="6"/>
  <c r="E50" i="6"/>
  <c r="E45" i="6"/>
  <c r="E44" i="6"/>
  <c r="E43" i="6"/>
  <c r="E41" i="6"/>
  <c r="E40" i="6" s="1"/>
  <c r="E37" i="6"/>
  <c r="E36" i="6"/>
  <c r="E35" i="6"/>
  <c r="E31" i="6"/>
  <c r="E32" i="6"/>
  <c r="E33" i="6"/>
  <c r="E15" i="6"/>
  <c r="C95" i="5"/>
  <c r="C99" i="5"/>
  <c r="C93" i="3"/>
  <c r="H93" i="3" s="1"/>
  <c r="C86" i="5"/>
  <c r="C77" i="4"/>
  <c r="C83" i="3"/>
  <c r="I83" i="3" s="1"/>
  <c r="C57" i="3"/>
  <c r="I57" i="3" s="1"/>
  <c r="C66" i="5"/>
  <c r="C66" i="3"/>
  <c r="I66" i="3" s="1"/>
  <c r="C62" i="5"/>
  <c r="C62" i="3"/>
  <c r="I62" i="3" s="1"/>
  <c r="C57" i="5"/>
  <c r="C57" i="4"/>
  <c r="C47" i="5"/>
  <c r="C47" i="4"/>
  <c r="C47" i="3"/>
  <c r="I47" i="3" s="1"/>
  <c r="C41" i="5"/>
  <c r="C41" i="4"/>
  <c r="C41" i="3"/>
  <c r="I41" i="3" s="1"/>
  <c r="C33" i="5"/>
  <c r="C33" i="3"/>
  <c r="I33" i="3" s="1"/>
  <c r="C29" i="5"/>
  <c r="C29" i="4"/>
  <c r="C29" i="3"/>
  <c r="I29" i="3" s="1"/>
  <c r="C83" i="5"/>
  <c r="C75" i="5"/>
  <c r="C128" i="5"/>
  <c r="C122" i="5"/>
  <c r="C120" i="5"/>
  <c r="C118" i="5"/>
  <c r="C116" i="5"/>
  <c r="C109" i="5"/>
  <c r="C107" i="5"/>
  <c r="C104" i="5"/>
  <c r="C102" i="5"/>
  <c r="C90" i="5"/>
  <c r="C81" i="5"/>
  <c r="C79" i="5"/>
  <c r="C55" i="5"/>
  <c r="C52" i="5"/>
  <c r="C45" i="5"/>
  <c r="C39" i="5"/>
  <c r="C37" i="5"/>
  <c r="C27" i="5"/>
  <c r="C24" i="5"/>
  <c r="C21" i="5"/>
  <c r="C8" i="5"/>
  <c r="C3" i="5"/>
  <c r="C119" i="4"/>
  <c r="C113" i="4"/>
  <c r="C111" i="4"/>
  <c r="C109" i="4"/>
  <c r="C107" i="4"/>
  <c r="C94" i="4"/>
  <c r="C86" i="4"/>
  <c r="C81" i="4"/>
  <c r="C72" i="4"/>
  <c r="C70" i="4"/>
  <c r="C66" i="4"/>
  <c r="C64" i="4"/>
  <c r="C55" i="4"/>
  <c r="C52" i="4"/>
  <c r="C45" i="4"/>
  <c r="C39" i="4"/>
  <c r="C37" i="4"/>
  <c r="C27" i="4"/>
  <c r="C24" i="4"/>
  <c r="C21" i="4"/>
  <c r="C8" i="4"/>
  <c r="C3" i="4"/>
  <c r="C96" i="3"/>
  <c r="H96" i="3" s="1"/>
  <c r="C39" i="3"/>
  <c r="I39" i="3" s="1"/>
  <c r="R82" i="6" l="1"/>
  <c r="Q82" i="6"/>
  <c r="R40" i="6"/>
  <c r="Q40" i="6"/>
  <c r="E34" i="6"/>
  <c r="Q34" i="6" s="1"/>
  <c r="E30" i="6"/>
  <c r="R30" i="6" s="1"/>
  <c r="Q28" i="6"/>
  <c r="R28" i="6"/>
  <c r="S28" i="6" s="1"/>
  <c r="R25" i="6"/>
  <c r="Q25" i="6"/>
  <c r="E22" i="6"/>
  <c r="Q22" i="6" s="1"/>
  <c r="E9" i="6"/>
  <c r="Q9" i="6" s="1"/>
  <c r="H128" i="5"/>
  <c r="I128" i="5"/>
  <c r="J128" i="5" s="1"/>
  <c r="I122" i="5"/>
  <c r="H122" i="5"/>
  <c r="H120" i="5"/>
  <c r="I120" i="5"/>
  <c r="J120" i="5" s="1"/>
  <c r="H118" i="5"/>
  <c r="I118" i="5"/>
  <c r="I116" i="5"/>
  <c r="H116" i="5"/>
  <c r="I109" i="5"/>
  <c r="H109" i="5"/>
  <c r="H107" i="5"/>
  <c r="I107" i="5"/>
  <c r="J107" i="5" s="1"/>
  <c r="I104" i="5"/>
  <c r="H104" i="5"/>
  <c r="H102" i="5"/>
  <c r="I102" i="5"/>
  <c r="H99" i="5"/>
  <c r="I99" i="5"/>
  <c r="I90" i="5"/>
  <c r="H90" i="5"/>
  <c r="I86" i="5"/>
  <c r="H86" i="5"/>
  <c r="I83" i="5"/>
  <c r="H83" i="5"/>
  <c r="H81" i="5"/>
  <c r="I81" i="5"/>
  <c r="J81" i="5" s="1"/>
  <c r="H79" i="5"/>
  <c r="I79" i="5"/>
  <c r="J79" i="5" s="1"/>
  <c r="I75" i="5"/>
  <c r="H75" i="5"/>
  <c r="I73" i="5"/>
  <c r="H73" i="5"/>
  <c r="I66" i="5"/>
  <c r="H66" i="5"/>
  <c r="I62" i="5"/>
  <c r="H62" i="5"/>
  <c r="I57" i="5"/>
  <c r="H57" i="5"/>
  <c r="I55" i="5"/>
  <c r="H55" i="5"/>
  <c r="H52" i="5"/>
  <c r="I52" i="5"/>
  <c r="I47" i="5"/>
  <c r="H47" i="5"/>
  <c r="I45" i="5"/>
  <c r="H45" i="5"/>
  <c r="H41" i="5"/>
  <c r="I41" i="5"/>
  <c r="I39" i="5"/>
  <c r="H39" i="5"/>
  <c r="I37" i="5"/>
  <c r="H37" i="5"/>
  <c r="H33" i="5"/>
  <c r="I33" i="5"/>
  <c r="J33" i="5" s="1"/>
  <c r="I29" i="5"/>
  <c r="H29" i="5"/>
  <c r="I27" i="5"/>
  <c r="H27" i="5"/>
  <c r="H24" i="5"/>
  <c r="I24" i="5"/>
  <c r="J24" i="5" s="1"/>
  <c r="I21" i="5"/>
  <c r="H21" i="5"/>
  <c r="I8" i="5"/>
  <c r="H8" i="5"/>
  <c r="H3" i="5"/>
  <c r="I3" i="5"/>
  <c r="J3" i="5" s="1"/>
  <c r="I55" i="4"/>
  <c r="H55" i="4"/>
  <c r="I96" i="3"/>
  <c r="J96" i="3" s="1"/>
  <c r="H29" i="3"/>
  <c r="J29" i="3" s="1"/>
  <c r="H39" i="3"/>
  <c r="J39" i="3" s="1"/>
  <c r="I95" i="5"/>
  <c r="H95" i="5"/>
  <c r="C133" i="5"/>
  <c r="H107" i="4"/>
  <c r="I107" i="4"/>
  <c r="J107" i="4" s="1"/>
  <c r="I94" i="4"/>
  <c r="H94" i="4"/>
  <c r="H45" i="4"/>
  <c r="I45" i="4"/>
  <c r="J45" i="4" s="1"/>
  <c r="I109" i="4"/>
  <c r="H109" i="4"/>
  <c r="I77" i="4"/>
  <c r="H77" i="4"/>
  <c r="I119" i="4"/>
  <c r="H119" i="4"/>
  <c r="H37" i="4"/>
  <c r="I37" i="4"/>
  <c r="J37" i="4" s="1"/>
  <c r="I39" i="4"/>
  <c r="H39" i="4"/>
  <c r="I41" i="4"/>
  <c r="H41" i="4"/>
  <c r="H52" i="4"/>
  <c r="I52" i="4"/>
  <c r="J52" i="4" s="1"/>
  <c r="H111" i="4"/>
  <c r="I111" i="4"/>
  <c r="H113" i="4"/>
  <c r="I113" i="4"/>
  <c r="J113" i="4" s="1"/>
  <c r="H64" i="4"/>
  <c r="I64" i="4"/>
  <c r="J64" i="4" s="1"/>
  <c r="H47" i="4"/>
  <c r="I47" i="4"/>
  <c r="H66" i="4"/>
  <c r="I66" i="4"/>
  <c r="J66" i="4" s="1"/>
  <c r="H3" i="4"/>
  <c r="I3" i="4"/>
  <c r="J3" i="4" s="1"/>
  <c r="H70" i="4"/>
  <c r="I70" i="4"/>
  <c r="J70" i="4" s="1"/>
  <c r="H57" i="4"/>
  <c r="I57" i="4"/>
  <c r="I8" i="4"/>
  <c r="H8" i="4"/>
  <c r="I72" i="4"/>
  <c r="H72" i="4"/>
  <c r="I29" i="4"/>
  <c r="H29" i="4"/>
  <c r="I21" i="4"/>
  <c r="H21" i="4"/>
  <c r="H74" i="4"/>
  <c r="I74" i="4"/>
  <c r="J74" i="4" s="1"/>
  <c r="H24" i="4"/>
  <c r="I24" i="4"/>
  <c r="J24" i="4" s="1"/>
  <c r="I81" i="4"/>
  <c r="H81" i="4"/>
  <c r="I27" i="4"/>
  <c r="H27" i="4"/>
  <c r="H86" i="4"/>
  <c r="I86" i="4"/>
  <c r="J86" i="4" s="1"/>
  <c r="I33" i="4"/>
  <c r="H33" i="4"/>
  <c r="E63" i="6"/>
  <c r="E42" i="6"/>
  <c r="C124" i="4"/>
  <c r="C125" i="4"/>
  <c r="C134" i="5"/>
  <c r="I93" i="3"/>
  <c r="J93" i="3" s="1"/>
  <c r="H83" i="3"/>
  <c r="J83" i="3" s="1"/>
  <c r="H66" i="3"/>
  <c r="J66" i="3" s="1"/>
  <c r="H62" i="3"/>
  <c r="J62" i="3" s="1"/>
  <c r="H57" i="3"/>
  <c r="J57" i="3" s="1"/>
  <c r="H47" i="3"/>
  <c r="J47" i="3" s="1"/>
  <c r="H41" i="3"/>
  <c r="J41" i="3" s="1"/>
  <c r="H33" i="3"/>
  <c r="J33" i="3" s="1"/>
  <c r="E127" i="3"/>
  <c r="E129" i="3" s="1"/>
  <c r="D127" i="3"/>
  <c r="D129" i="3" s="1"/>
  <c r="C79" i="3"/>
  <c r="C37" i="3"/>
  <c r="C8" i="3"/>
  <c r="C115" i="3"/>
  <c r="C113" i="3"/>
  <c r="C110" i="3"/>
  <c r="C103" i="3"/>
  <c r="C101" i="3"/>
  <c r="C98" i="3"/>
  <c r="C87" i="3"/>
  <c r="C74" i="3"/>
  <c r="C55" i="3"/>
  <c r="C52" i="3"/>
  <c r="C45" i="3"/>
  <c r="C27" i="3"/>
  <c r="C24" i="3"/>
  <c r="C21" i="3"/>
  <c r="E137" i="6"/>
  <c r="E136" i="6"/>
  <c r="E134" i="6"/>
  <c r="E131" i="6"/>
  <c r="E130" i="6"/>
  <c r="E128" i="6"/>
  <c r="E127" i="6" s="1"/>
  <c r="E124" i="6"/>
  <c r="E123" i="6" s="1"/>
  <c r="E114" i="6"/>
  <c r="E113" i="6"/>
  <c r="E112" i="6"/>
  <c r="E111" i="6"/>
  <c r="E95" i="6"/>
  <c r="E94" i="6"/>
  <c r="E93" i="6"/>
  <c r="E92" i="6"/>
  <c r="E88" i="6"/>
  <c r="E87" i="6" s="1"/>
  <c r="E79" i="6"/>
  <c r="E78" i="6"/>
  <c r="E77" i="6"/>
  <c r="E71" i="6"/>
  <c r="E59" i="6"/>
  <c r="E58" i="6" s="1"/>
  <c r="E57" i="6"/>
  <c r="E56" i="6" s="1"/>
  <c r="E55" i="6"/>
  <c r="E54" i="6"/>
  <c r="R22" i="6" l="1"/>
  <c r="Q30" i="6"/>
  <c r="S30" i="6" s="1"/>
  <c r="R34" i="6"/>
  <c r="R9" i="6"/>
  <c r="S9" i="6" s="1"/>
  <c r="R134" i="6"/>
  <c r="Q134" i="6"/>
  <c r="R127" i="6"/>
  <c r="Q127" i="6"/>
  <c r="Q123" i="6"/>
  <c r="R123" i="6"/>
  <c r="Q87" i="6"/>
  <c r="R87" i="6"/>
  <c r="S87" i="6" s="1"/>
  <c r="S82" i="6"/>
  <c r="R58" i="6"/>
  <c r="Q58" i="6"/>
  <c r="Q56" i="6"/>
  <c r="R56" i="6"/>
  <c r="S56" i="6" s="1"/>
  <c r="R42" i="6"/>
  <c r="Q42" i="6"/>
  <c r="S40" i="6"/>
  <c r="S34" i="6"/>
  <c r="S25" i="6"/>
  <c r="S22" i="6"/>
  <c r="J52" i="5"/>
  <c r="J99" i="5"/>
  <c r="J102" i="5"/>
  <c r="J122" i="5"/>
  <c r="J118" i="5"/>
  <c r="J116" i="5"/>
  <c r="J109" i="5"/>
  <c r="J104" i="5"/>
  <c r="J90" i="5"/>
  <c r="J86" i="5"/>
  <c r="J83" i="5"/>
  <c r="J75" i="5"/>
  <c r="J73" i="5"/>
  <c r="J66" i="5"/>
  <c r="J62" i="5"/>
  <c r="J57" i="5"/>
  <c r="J55" i="5"/>
  <c r="J47" i="5"/>
  <c r="J45" i="5"/>
  <c r="J41" i="5"/>
  <c r="J39" i="5"/>
  <c r="J37" i="5"/>
  <c r="J29" i="5"/>
  <c r="J27" i="5"/>
  <c r="J21" i="5"/>
  <c r="J8" i="5"/>
  <c r="J111" i="4"/>
  <c r="J72" i="4"/>
  <c r="J57" i="4"/>
  <c r="J47" i="4"/>
  <c r="J119" i="4"/>
  <c r="J109" i="4"/>
  <c r="J94" i="4"/>
  <c r="J81" i="4"/>
  <c r="J77" i="4"/>
  <c r="J55" i="4"/>
  <c r="R63" i="6"/>
  <c r="Q63" i="6"/>
  <c r="J95" i="5"/>
  <c r="J33" i="4"/>
  <c r="J21" i="4"/>
  <c r="J41" i="4"/>
  <c r="J27" i="4"/>
  <c r="J39" i="4"/>
  <c r="J29" i="4"/>
  <c r="J8" i="4"/>
  <c r="C126" i="4"/>
  <c r="C135" i="5"/>
  <c r="I121" i="3"/>
  <c r="H121" i="3"/>
  <c r="I115" i="3"/>
  <c r="H115" i="3"/>
  <c r="H113" i="3"/>
  <c r="I113" i="3"/>
  <c r="J113" i="3" s="1"/>
  <c r="H110" i="3"/>
  <c r="I110" i="3"/>
  <c r="H103" i="3"/>
  <c r="I103" i="3"/>
  <c r="J103" i="3" s="1"/>
  <c r="I101" i="3"/>
  <c r="H101" i="3"/>
  <c r="I98" i="3"/>
  <c r="H98" i="3"/>
  <c r="H87" i="3"/>
  <c r="I87" i="3"/>
  <c r="H79" i="3"/>
  <c r="I79" i="3"/>
  <c r="I74" i="3"/>
  <c r="H74" i="3"/>
  <c r="I55" i="3"/>
  <c r="H55" i="3"/>
  <c r="H52" i="3"/>
  <c r="I52" i="3"/>
  <c r="I45" i="3"/>
  <c r="H45" i="3"/>
  <c r="H37" i="3"/>
  <c r="I37" i="3"/>
  <c r="I27" i="3"/>
  <c r="H27" i="3"/>
  <c r="H24" i="3"/>
  <c r="I24" i="3"/>
  <c r="I21" i="3"/>
  <c r="H21" i="3"/>
  <c r="H8" i="3"/>
  <c r="I8" i="3"/>
  <c r="I3" i="3"/>
  <c r="H3" i="3"/>
  <c r="C127" i="3"/>
  <c r="C128" i="3"/>
  <c r="E47" i="6"/>
  <c r="E46" i="6" s="1"/>
  <c r="E38" i="6"/>
  <c r="E4" i="6"/>
  <c r="S123" i="6" l="1"/>
  <c r="S127" i="6"/>
  <c r="S134" i="6"/>
  <c r="S58" i="6"/>
  <c r="Q46" i="6"/>
  <c r="R46" i="6"/>
  <c r="S46" i="6" s="1"/>
  <c r="S42" i="6"/>
  <c r="R38" i="6"/>
  <c r="Q38" i="6"/>
  <c r="R4" i="6"/>
  <c r="Q4" i="6"/>
  <c r="J79" i="3"/>
  <c r="S63" i="6"/>
  <c r="J24" i="3"/>
  <c r="J37" i="3"/>
  <c r="J52" i="3"/>
  <c r="J110" i="3"/>
  <c r="J27" i="3"/>
  <c r="J121" i="3"/>
  <c r="J115" i="3"/>
  <c r="J101" i="3"/>
  <c r="J98" i="3"/>
  <c r="J87" i="3"/>
  <c r="J74" i="3"/>
  <c r="J55" i="3"/>
  <c r="J45" i="3"/>
  <c r="J21" i="3"/>
  <c r="J8" i="3"/>
  <c r="J3" i="3"/>
  <c r="C129" i="3"/>
  <c r="E48" i="6"/>
  <c r="E135" i="6"/>
  <c r="E129" i="6"/>
  <c r="E126" i="6"/>
  <c r="E125" i="6" s="1"/>
  <c r="E110" i="6"/>
  <c r="E109" i="6"/>
  <c r="E108" i="6" s="1"/>
  <c r="E107" i="6"/>
  <c r="E106" i="6"/>
  <c r="E105" i="6" s="1"/>
  <c r="E104" i="6"/>
  <c r="E103" i="6" s="1"/>
  <c r="E102" i="6"/>
  <c r="E101" i="6"/>
  <c r="E99" i="6"/>
  <c r="E98" i="6"/>
  <c r="E97" i="6"/>
  <c r="E85" i="6"/>
  <c r="E84" i="6" s="1"/>
  <c r="E81" i="6"/>
  <c r="E80" i="6" s="1"/>
  <c r="E75" i="6"/>
  <c r="E74" i="6" s="1"/>
  <c r="E73" i="6"/>
  <c r="E68" i="6"/>
  <c r="E53" i="6"/>
  <c r="E67" i="6" l="1"/>
  <c r="R67" i="6" s="1"/>
  <c r="R125" i="6"/>
  <c r="Q125" i="6"/>
  <c r="R84" i="6"/>
  <c r="Q84" i="6"/>
  <c r="R80" i="6"/>
  <c r="Q80" i="6"/>
  <c r="R74" i="6"/>
  <c r="Q74" i="6"/>
  <c r="R135" i="6"/>
  <c r="Q135" i="6"/>
  <c r="Q129" i="6"/>
  <c r="R129" i="6"/>
  <c r="S129" i="6" s="1"/>
  <c r="R110" i="6"/>
  <c r="Q110" i="6"/>
  <c r="Q108" i="6"/>
  <c r="R108" i="6"/>
  <c r="S108" i="6" s="1"/>
  <c r="R105" i="6"/>
  <c r="Q105" i="6"/>
  <c r="R103" i="6"/>
  <c r="Q103" i="6"/>
  <c r="E100" i="6"/>
  <c r="R100" i="6"/>
  <c r="Q100" i="6"/>
  <c r="R53" i="6"/>
  <c r="Q53" i="6"/>
  <c r="R48" i="6"/>
  <c r="Q48" i="6"/>
  <c r="S38" i="6"/>
  <c r="S4" i="6"/>
  <c r="E76" i="6"/>
  <c r="E91" i="6"/>
  <c r="E96" i="6"/>
  <c r="Q67" i="6" l="1"/>
  <c r="S67" i="6" s="1"/>
  <c r="S125" i="6"/>
  <c r="R96" i="6"/>
  <c r="Q96" i="6"/>
  <c r="S84" i="6"/>
  <c r="S80" i="6"/>
  <c r="S74" i="6"/>
  <c r="S135" i="6"/>
  <c r="S110" i="6"/>
  <c r="S105" i="6"/>
  <c r="S103" i="6"/>
  <c r="S100" i="6"/>
  <c r="R91" i="6"/>
  <c r="Q91" i="6"/>
  <c r="Q76" i="6"/>
  <c r="R76" i="6"/>
  <c r="S53" i="6"/>
  <c r="S48" i="6"/>
  <c r="Q115" i="6"/>
  <c r="R115" i="6"/>
  <c r="E141" i="6"/>
  <c r="E140" i="6"/>
  <c r="S76" i="6" l="1"/>
  <c r="S96" i="6"/>
  <c r="S91" i="6"/>
  <c r="S115" i="6"/>
  <c r="E142" i="6"/>
</calcChain>
</file>

<file path=xl/sharedStrings.xml><?xml version="1.0" encoding="utf-8"?>
<sst xmlns="http://schemas.openxmlformats.org/spreadsheetml/2006/main" count="1165" uniqueCount="235">
  <si>
    <t>First author</t>
  </si>
  <si>
    <t>Title</t>
  </si>
  <si>
    <t>Journal</t>
  </si>
  <si>
    <t>Comments</t>
  </si>
  <si>
    <t>Study ID</t>
  </si>
  <si>
    <t>Publication year</t>
  </si>
  <si>
    <t>Type of prediction model study</t>
  </si>
  <si>
    <t>Diagnostic</t>
  </si>
  <si>
    <t>Prognostic</t>
  </si>
  <si>
    <t>Development only</t>
  </si>
  <si>
    <t>External validation only</t>
  </si>
  <si>
    <t>Incremental value only</t>
  </si>
  <si>
    <t>Development and incremental value</t>
  </si>
  <si>
    <t>no</t>
  </si>
  <si>
    <t>yes</t>
  </si>
  <si>
    <t>4a</t>
  </si>
  <si>
    <t>10b</t>
  </si>
  <si>
    <t>10c</t>
  </si>
  <si>
    <t>10d</t>
  </si>
  <si>
    <t>10e</t>
  </si>
  <si>
    <t>13a</t>
  </si>
  <si>
    <t>Diagnostic or Prognostic</t>
  </si>
  <si>
    <t>External validation and incremental value</t>
  </si>
  <si>
    <t>Yes or no</t>
  </si>
  <si>
    <r>
      <t xml:space="preserve">Type of prediction model study
</t>
    </r>
    <r>
      <rPr>
        <i/>
        <sz val="11"/>
        <color theme="1"/>
        <rFont val="Calibri"/>
        <family val="2"/>
        <scheme val="minor"/>
      </rPr>
      <t>Choose from drop down menu</t>
    </r>
  </si>
  <si>
    <r>
      <t xml:space="preserve">Diagnostic or prognostic?
</t>
    </r>
    <r>
      <rPr>
        <i/>
        <sz val="11"/>
        <color theme="1"/>
        <rFont val="Calibri"/>
        <family val="2"/>
        <scheme val="minor"/>
      </rPr>
      <t>Choose from drop down menu</t>
    </r>
  </si>
  <si>
    <t>Identify the study as developing and/or validating a multivariable prediction model, the target population, and the outcome to be predicted.</t>
  </si>
  <si>
    <t>Provide a summary of objectives, study design, setting, participants, sample size, predictors, outcome, statistical analysis, results, and conclusions.</t>
  </si>
  <si>
    <t>3a</t>
  </si>
  <si>
    <t>3b</t>
  </si>
  <si>
    <t>Methods</t>
  </si>
  <si>
    <t>4b</t>
  </si>
  <si>
    <t>5a</t>
  </si>
  <si>
    <t>5b</t>
  </si>
  <si>
    <t>5c</t>
  </si>
  <si>
    <t>6a</t>
  </si>
  <si>
    <t>6b</t>
  </si>
  <si>
    <t>7a</t>
  </si>
  <si>
    <t>7b</t>
  </si>
  <si>
    <t>10a</t>
  </si>
  <si>
    <t>Results</t>
  </si>
  <si>
    <t>13b</t>
  </si>
  <si>
    <t>13c</t>
  </si>
  <si>
    <t>14a</t>
  </si>
  <si>
    <t>14b</t>
  </si>
  <si>
    <t>15a</t>
  </si>
  <si>
    <t>15b</t>
  </si>
  <si>
    <t>Discussion</t>
  </si>
  <si>
    <t>19a</t>
  </si>
  <si>
    <t>19b</t>
  </si>
  <si>
    <t>Other information</t>
  </si>
  <si>
    <t>Title and abstract</t>
  </si>
  <si>
    <t>The target population is reported in the title</t>
  </si>
  <si>
    <t>The outcome to be predicted is reported in the title</t>
  </si>
  <si>
    <t>i</t>
  </si>
  <si>
    <t>ii</t>
  </si>
  <si>
    <t>iii</t>
  </si>
  <si>
    <t>iv</t>
  </si>
  <si>
    <t>The words developing/development, validation/validating, incremental/added value (or synonyms) are reported in the title</t>
  </si>
  <si>
    <t>The words prediction, risk prediction, prediction model, risk models, prognostic models, prognostic indices, risk scores (or synonyms) are reported in the title</t>
  </si>
  <si>
    <t>The objectives are reported in the abstract</t>
  </si>
  <si>
    <r>
      <t xml:space="preserve">Sources of data are reported in the abstract
</t>
    </r>
    <r>
      <rPr>
        <i/>
        <sz val="10"/>
        <color theme="1"/>
        <rFont val="Tahoma"/>
        <family val="2"/>
      </rPr>
      <t>E.g. Prospective cohort, registry data, RCT data.</t>
    </r>
  </si>
  <si>
    <r>
      <t xml:space="preserve">A general definition of the study participants is reported in the abstract
</t>
    </r>
    <r>
      <rPr>
        <i/>
        <sz val="10"/>
        <color theme="1"/>
        <rFont val="Tahoma"/>
        <family val="2"/>
      </rPr>
      <t xml:space="preserve">E.g. patients with suspicion of certain disease, patients with a specific disease, or general eligibility criteria. </t>
    </r>
  </si>
  <si>
    <t>v</t>
  </si>
  <si>
    <t>The overall sample size is reported in the abstract</t>
  </si>
  <si>
    <t>vi</t>
  </si>
  <si>
    <t>vii</t>
  </si>
  <si>
    <r>
      <t xml:space="preserve">Predictors included in the final model are reported in the abstract. For validation studies of well-known models, at least the name/acronym of the validated model is reported
</t>
    </r>
    <r>
      <rPr>
        <i/>
        <sz val="10"/>
        <color theme="1"/>
        <rFont val="Tahoma"/>
        <family val="2"/>
      </rPr>
      <t>Broad descriptions are sufficient, e.g. ‘all information from patient history and physical examination’.
Check in the main text whether all predictors of the final model are indeed reported in the abstract.</t>
    </r>
  </si>
  <si>
    <t>viii</t>
  </si>
  <si>
    <t>The outcome is reported in the abstract</t>
  </si>
  <si>
    <t>ix</t>
  </si>
  <si>
    <r>
      <t xml:space="preserve">Statistical methods are described in the abstract
</t>
    </r>
    <r>
      <rPr>
        <i/>
        <sz val="10"/>
        <color theme="1"/>
        <rFont val="Tahoma"/>
        <family val="2"/>
      </rPr>
      <t>For model development, at least the type of statistical model should be reported. For validation studies a quote like “model’s discrimination and calibration was assessed” is considered adequate. If done, methods of updating should be reported.</t>
    </r>
  </si>
  <si>
    <t>x</t>
  </si>
  <si>
    <t>xi</t>
  </si>
  <si>
    <r>
      <t xml:space="preserve">The setting is reported in the abstract
</t>
    </r>
    <r>
      <rPr>
        <i/>
        <sz val="10"/>
        <color theme="1"/>
        <rFont val="Tahoma"/>
        <family val="2"/>
      </rPr>
      <t>E.g. Primary care, secondary care, general population, adult  care, or paediatric care. The setting should be reported for  both the development and validation datasets, if applicable.</t>
    </r>
  </si>
  <si>
    <t>xii</t>
  </si>
  <si>
    <r>
      <t xml:space="preserve">Conclusions are reported in the abstract
</t>
    </r>
    <r>
      <rPr>
        <i/>
        <sz val="10"/>
        <color theme="1"/>
        <rFont val="Tahoma"/>
        <family val="2"/>
      </rPr>
      <t>In publications addressing both model development and validation, there is no need for separate conclusions for both; one conclusion is sufficient.</t>
    </r>
  </si>
  <si>
    <t>Explain the medical context (including whether diagnostic or prognostic) and rationale for developing or validating the multivariable prediction model, including references to existing models.</t>
  </si>
  <si>
    <t>The background and rationale are presented</t>
  </si>
  <si>
    <t>Reference to existing models is included (or stated that there are no existing models)</t>
  </si>
  <si>
    <t>Specify the objectives, including whether the study describes the development or validation of the model or both.</t>
  </si>
  <si>
    <t>It is stated whether the study describes development and/or validation and/or incremental (added) value</t>
  </si>
  <si>
    <t>Describe the study design or source of data (e.g., randomized trial, cohort, or registry data), separately for the development and validation data sets, if applicable.</t>
  </si>
  <si>
    <r>
      <t xml:space="preserve">The study design/source of data is described
</t>
    </r>
    <r>
      <rPr>
        <i/>
        <sz val="10"/>
        <color theme="1"/>
        <rFont val="Tahoma"/>
        <family val="2"/>
      </rPr>
      <t>E.g. Prospectively designed, existing cohort, existing RCT, registry/medical records, case control, case series.
This needs to be explicitly reported; reference to this information in another article alone is insufficient.</t>
    </r>
  </si>
  <si>
    <t xml:space="preserve">Specify the key study dates, including start of accrual; end of accrual; and, if applicable, end of follow-up.  </t>
  </si>
  <si>
    <t>Specify key elements of the study setting (e.g., primary care, secondary care, general population) including number and location of centres.</t>
  </si>
  <si>
    <t xml:space="preserve">Describe eligibility criteria for participants. </t>
  </si>
  <si>
    <r>
      <t xml:space="preserve">Give details of treatments received, if relevant. </t>
    </r>
    <r>
      <rPr>
        <b/>
        <i/>
        <sz val="10"/>
        <color theme="1"/>
        <rFont val="Tahoma"/>
        <family val="2"/>
      </rPr>
      <t xml:space="preserve">
</t>
    </r>
    <r>
      <rPr>
        <i/>
        <sz val="10"/>
        <color theme="1"/>
        <rFont val="Tahoma"/>
        <family val="2"/>
      </rPr>
      <t>(i.e. notably for prognostic studies with long term follow-up)</t>
    </r>
  </si>
  <si>
    <t xml:space="preserve">Clearly define the outcome that is predicted by the prediction model, including how and when assessed. </t>
  </si>
  <si>
    <t xml:space="preserve">Report any actions to blind assessment of the outcome to be predicted.    </t>
  </si>
  <si>
    <t>Clearly define all predictors used in developing or validating the multivariable prediction model, including how and when they were measured.</t>
  </si>
  <si>
    <t xml:space="preserve">Report any actions to blind assessment of predictors for the outcome and other predictors. </t>
  </si>
  <si>
    <t>It is clearly described whether predictor assessments were blinded for the other predictors</t>
  </si>
  <si>
    <t>Explain how the study size was arrived at.</t>
  </si>
  <si>
    <t xml:space="preserve">Describe how missing data were handled (e.g., complete-case analysis, single imputation, multiple imputation) with details of any imputation method. </t>
  </si>
  <si>
    <t xml:space="preserve">Describe how predictors were handled in the analyses. </t>
  </si>
  <si>
    <t xml:space="preserve">Specify type of model, all model-building procedures (including any predictor selection), and method for internal validation. </t>
  </si>
  <si>
    <t xml:space="preserve">For validation, describe how the predictions were calculated. </t>
  </si>
  <si>
    <t>i.</t>
  </si>
  <si>
    <r>
      <t xml:space="preserve">Specify all measures used to assess model performance and, if relevant, to compare multiple models. 
</t>
    </r>
    <r>
      <rPr>
        <i/>
        <sz val="10"/>
        <color theme="1"/>
        <rFont val="Tahoma"/>
        <family val="2"/>
      </rPr>
      <t xml:space="preserve">These should be described in methods section of the paper (item 16 addresses the reporting of the results for model performance). </t>
    </r>
  </si>
  <si>
    <r>
      <t xml:space="preserve">Measures for model calibration are described
</t>
    </r>
    <r>
      <rPr>
        <i/>
        <sz val="10"/>
        <color theme="1"/>
        <rFont val="Tahoma"/>
        <family val="2"/>
      </rPr>
      <t>E.g. calibration plot, calibration slope or intercept, calibration table, Hosmer Lemeshow test, O/E ratio.</t>
    </r>
  </si>
  <si>
    <t>Describe any model updating (e.g., recalibration) arising from the validation, if done.</t>
  </si>
  <si>
    <r>
      <t xml:space="preserve">Provide details on how risk groups were created, if done. 
</t>
    </r>
    <r>
      <rPr>
        <i/>
        <sz val="10"/>
        <color theme="1"/>
        <rFont val="Tahoma"/>
        <family val="2"/>
      </rPr>
      <t>If risk groups were not created, score this item as Yes.</t>
    </r>
  </si>
  <si>
    <t xml:space="preserve">For validation, identify any differences from the development data in setting, eligibility criteria, outcome and predictors. </t>
  </si>
  <si>
    <t>[Study ID]</t>
  </si>
  <si>
    <t>Describe the flow of participants through the study, including the number of participants with and without the outcome and, if applicable, a summary of the follow-up time. A diagram may be helpful.</t>
  </si>
  <si>
    <t xml:space="preserve">Describe the characteristics of the participants (basic demographics, clinical features, available predictors), including the number of participants with missing data for predictors and outcome. </t>
  </si>
  <si>
    <t>Basic demographics are reported</t>
  </si>
  <si>
    <t>Summary information is provided for all predictors included in the final developed/validated model</t>
  </si>
  <si>
    <t>The number of participants with missing data for predictors is reported</t>
  </si>
  <si>
    <t>The number of participants with missing data for the outcome is reported</t>
  </si>
  <si>
    <t>For validation, show a comparison with the development data of the distribution of important variables (demographics, predictors and outcome).</t>
  </si>
  <si>
    <t xml:space="preserve">Specify the number of participants and outcome events in each analysis. </t>
  </si>
  <si>
    <t>The number of participants in each analysis (e.g. in the analysis of each model if more than one model is developed) is specified</t>
  </si>
  <si>
    <t>If done, report the unadjusted association between each candidate  predictor and outcome.</t>
  </si>
  <si>
    <t>Present the full prediction model to allow predictions for individuals (i.e., all regression coefficients, and model intercept or baseline survival at a given time point).</t>
  </si>
  <si>
    <t xml:space="preserve">The regression coefficient (or a derivative such as hazard ratio, odds ratio, risk ratio) for each predictor in the model is reported </t>
  </si>
  <si>
    <t>Explain how to use the prediction model.</t>
  </si>
  <si>
    <t>An explanation (e.g. a simplified scoring rule, chart, nomogram of the model, reference to online calculator, or worked example) is provided to explain how to use the model for individualised predictions.</t>
  </si>
  <si>
    <r>
      <t xml:space="preserve">Report performance measures (with confidence intervals) for the prediction model. 
</t>
    </r>
    <r>
      <rPr>
        <i/>
        <sz val="10"/>
        <color theme="1"/>
        <rFont val="Tahoma"/>
        <family val="2"/>
      </rPr>
      <t>These should be described in results section of the paper (item 10 addresses the reporting of the methods for model performance).</t>
    </r>
  </si>
  <si>
    <t>The confidence interval (or standard error) of the discrimination measure  is presented</t>
  </si>
  <si>
    <t>If done, report the results from any model updating (i.e., model specification, model performance, recalibration).</t>
  </si>
  <si>
    <t xml:space="preserve">Discuss any limitations of the study (such as nonrepresentative sample, few events per predictor, missing data). </t>
  </si>
  <si>
    <t xml:space="preserve">For validation, discuss the results with reference to performance in the development data, and any other validation data. </t>
  </si>
  <si>
    <t>Comparison of results to reported performance in development studies and/or other validation studies is given</t>
  </si>
  <si>
    <t xml:space="preserve">Give an overall interpretation of the results considering objectives, limitations, results from similar studies and other relevant evidence.  </t>
  </si>
  <si>
    <t>An overall interpretation of the results is given</t>
  </si>
  <si>
    <t xml:space="preserve">Discuss the potential clinical use of the model and implications for future research. </t>
  </si>
  <si>
    <t xml:space="preserve">Provide information about the availability of supplementary resources, such as study protocol, web calculator, and data sets. </t>
  </si>
  <si>
    <t>Information about supplementary resources is provided</t>
  </si>
  <si>
    <t xml:space="preserve">Give the source of funding and the role of the funders for the present study. </t>
  </si>
  <si>
    <t>The source of funding is reported or there is explicit mention that there was no external funding involved</t>
  </si>
  <si>
    <t xml:space="preserve">The role of funders is reported or there is explicit mention that there was no external funding </t>
  </si>
  <si>
    <t>Not applicable</t>
  </si>
  <si>
    <t>Calculating adherence to TRIPOD</t>
  </si>
  <si>
    <t>Development and external validation</t>
  </si>
  <si>
    <t>Same model/score or different models/scores?</t>
  </si>
  <si>
    <t xml:space="preserve">Same  </t>
  </si>
  <si>
    <t>Different</t>
  </si>
  <si>
    <r>
      <t xml:space="preserve">If more than one type of prediction model study: same or different model/scores?
</t>
    </r>
    <r>
      <rPr>
        <i/>
        <sz val="11"/>
        <color theme="1"/>
        <rFont val="Calibri"/>
        <family val="2"/>
        <scheme val="minor"/>
      </rPr>
      <t>Choose from drop down menu</t>
    </r>
  </si>
  <si>
    <t>The starting date of accrual is reported</t>
  </si>
  <si>
    <t>The end date of accrual is reported</t>
  </si>
  <si>
    <r>
      <t xml:space="preserve">The number of events (or % outcome together with overall sample size) is reported in the abstract
</t>
    </r>
    <r>
      <rPr>
        <i/>
        <sz val="10"/>
        <color theme="1"/>
        <rFont val="Tahoma"/>
        <family val="2"/>
      </rPr>
      <t>If a continuous outcome was studied, score Not applicable (NA)</t>
    </r>
    <r>
      <rPr>
        <sz val="10"/>
        <color theme="1"/>
        <rFont val="Tahoma"/>
        <family val="2"/>
      </rPr>
      <t>.</t>
    </r>
  </si>
  <si>
    <r>
      <t xml:space="preserve">The study setting is reported (e.g. primary care, secondary care, general population)
</t>
    </r>
    <r>
      <rPr>
        <i/>
        <sz val="10"/>
        <color theme="1"/>
        <rFont val="Tahoma"/>
        <family val="2"/>
      </rPr>
      <t>E.g.: ‘surgery for endometrial cancer patients’ is considered to be enough information about the study setting.</t>
    </r>
  </si>
  <si>
    <r>
      <t xml:space="preserve">The number of centres involved is reported
</t>
    </r>
    <r>
      <rPr>
        <i/>
        <sz val="10"/>
        <color theme="1"/>
        <rFont val="Tahoma"/>
        <family val="2"/>
      </rPr>
      <t>If the number is not reported explicitly, but can be concluded from the name of the centre/centres, or if clearly a single centre study, score Yes.</t>
    </r>
  </si>
  <si>
    <r>
      <t xml:space="preserve">The geographical location (at least country) of centres involved is reported
</t>
    </r>
    <r>
      <rPr>
        <i/>
        <sz val="10"/>
        <color theme="1"/>
        <rFont val="Tahoma"/>
        <family val="2"/>
      </rPr>
      <t>If no geographical location is specified, but the location can be concluded from the name of the centre(s), score Yes.</t>
    </r>
  </si>
  <si>
    <r>
      <t xml:space="preserve">In-/exclusion criteria are stated
</t>
    </r>
    <r>
      <rPr>
        <i/>
        <sz val="10"/>
        <color theme="1"/>
        <rFont val="Tahoma"/>
        <family val="2"/>
      </rPr>
      <t>These should explicitly be stated. Reasons for exclusion only described in a patient flow is not sufficient.</t>
    </r>
    <r>
      <rPr>
        <sz val="10"/>
        <color theme="1"/>
        <rFont val="Tahoma"/>
        <family val="2"/>
      </rPr>
      <t xml:space="preserve"> 
</t>
    </r>
  </si>
  <si>
    <r>
      <t xml:space="preserve">The outcome definition is clearly presented
</t>
    </r>
    <r>
      <rPr>
        <i/>
        <sz val="10"/>
        <color theme="1"/>
        <rFont val="Tahoma"/>
        <family val="2"/>
      </rPr>
      <t xml:space="preserve">This should be reported separately for development and validation if a publication includes both. </t>
    </r>
  </si>
  <si>
    <t>It is described how outcome was assessed (including all elements of any composite, for example CVD [e.g. MI, HF, stroke]).</t>
  </si>
  <si>
    <t>It is described when the outcome was assessed (time point(s) since T0)</t>
  </si>
  <si>
    <r>
      <t xml:space="preserve">Actions to blind assessment of outcome to be predicted are reported
</t>
    </r>
    <r>
      <rPr>
        <i/>
        <sz val="10"/>
        <color theme="1"/>
        <rFont val="Tahoma"/>
        <family val="2"/>
      </rPr>
      <t>If it is clearly a non-issue (e.g. all-cause mortality or an outcome not requiring interpretation), score Yes. In all other instances, an explicit mention is expected</t>
    </r>
    <r>
      <rPr>
        <sz val="10"/>
        <color theme="1"/>
        <rFont val="Tahoma"/>
        <family val="2"/>
      </rPr>
      <t xml:space="preserve">.
</t>
    </r>
  </si>
  <si>
    <r>
      <t xml:space="preserve">All predictors are reported
</t>
    </r>
    <r>
      <rPr>
        <i/>
        <sz val="10"/>
        <color theme="1"/>
        <rFont val="Tahoma"/>
        <family val="2"/>
      </rPr>
      <t>For development, “all predictors” refers to all predictors that potentially could have been included in the ‘final’ model (including those considered in any univariable analyses).
For validation, “all predictors” means the predictors in the model being evaluated.</t>
    </r>
    <r>
      <rPr>
        <sz val="10"/>
        <color theme="1"/>
        <rFont val="Tahoma"/>
        <family val="2"/>
      </rPr>
      <t xml:space="preserve">
</t>
    </r>
  </si>
  <si>
    <t>Predictor definitions are clearly presented</t>
  </si>
  <si>
    <t>It is clearly described how the predictors were measured</t>
  </si>
  <si>
    <t>It is clearly described when the predictors were measured</t>
  </si>
  <si>
    <r>
      <t xml:space="preserve">It is clearly described whether predictor assessments were blinded for outcome
</t>
    </r>
    <r>
      <rPr>
        <i/>
        <sz val="10"/>
        <color theme="1"/>
        <rFont val="Tahoma"/>
        <family val="2"/>
      </rPr>
      <t>For predictors for which it is clearly a non-issue (e.g. automatic blood pressure measurement, age, sex) and for instances where the predictors were clearly assessed before outcome assessment, score Yes. For all other predictors an explicit mention is expected.</t>
    </r>
  </si>
  <si>
    <r>
      <t xml:space="preserve">The method for handling missing data (predictors and outcome) is mentioned
</t>
    </r>
    <r>
      <rPr>
        <i/>
        <sz val="10"/>
        <color theme="1"/>
        <rFont val="Tahoma"/>
        <family val="2"/>
      </rPr>
      <t>E.g. Complete case (explicit mention that individuals with missing values have been excluded), single imputation, multiple imputation, mean/median imputation.
If there is no missing data, there should be an explicit mention that there is no missing data for all predictors and outcome. If so, score Yes.
If it is unclear whether there is missing data (from e.g. the reported methods or results), score No.
If it is clear there is missing data, but the method for handling missing data is unclear, score No.</t>
    </r>
    <r>
      <rPr>
        <sz val="10"/>
        <color theme="1"/>
        <rFont val="Tahoma"/>
        <family val="2"/>
      </rPr>
      <t xml:space="preserve">
</t>
    </r>
  </si>
  <si>
    <r>
      <t xml:space="preserve">If multiple imputation was used, the number of imputations is reported
</t>
    </r>
    <r>
      <rPr>
        <i/>
        <sz val="10"/>
        <color theme="1"/>
        <rFont val="Tahoma"/>
        <family val="2"/>
      </rPr>
      <t>When under 9i explicit mentioning of no missing data, complete case analysis or no imputation applied, score Not applicable.</t>
    </r>
  </si>
  <si>
    <r>
      <t xml:space="preserve">For continuous predictors it is described whether they were modelled as linear, nonlinear (type of transformation specified) or categorized
</t>
    </r>
    <r>
      <rPr>
        <i/>
        <sz val="10"/>
        <color theme="1"/>
        <rFont val="Tahoma"/>
        <family val="2"/>
      </rPr>
      <t>A general statement is sufficient, no need to describe this for each predictor separately. 
If no continuous predictors were reported, score Not applicable.</t>
    </r>
  </si>
  <si>
    <r>
      <t xml:space="preserve">For categorical or categorized predictors, the cut-points were reported
</t>
    </r>
    <r>
      <rPr>
        <i/>
        <sz val="10"/>
        <color theme="1"/>
        <rFont val="Tahoma"/>
        <family val="2"/>
      </rPr>
      <t>If no categorical or categorized predictors were reported, score Not applicable.</t>
    </r>
  </si>
  <si>
    <r>
      <t xml:space="preserve">For categorized predictors the method to choose the cut-points was clearly described
</t>
    </r>
    <r>
      <rPr>
        <i/>
        <sz val="10"/>
        <color theme="1"/>
        <rFont val="Tahoma"/>
        <family val="2"/>
      </rPr>
      <t>If no categorized predictors, score Not applicable.</t>
    </r>
  </si>
  <si>
    <r>
      <t xml:space="preserve">The type of statistical model is reported
</t>
    </r>
    <r>
      <rPr>
        <i/>
        <sz val="10"/>
        <color theme="1"/>
        <rFont val="Tahoma"/>
        <family val="2"/>
      </rPr>
      <t>E.g. Logistic, Cox, other regression model (e.g. Weibull, ordinal), other statistical modelling (e.g. neural network)</t>
    </r>
  </si>
  <si>
    <r>
      <t xml:space="preserve">The approach used for predictor selection </t>
    </r>
    <r>
      <rPr>
        <u/>
        <sz val="10"/>
        <color theme="1"/>
        <rFont val="Tahoma"/>
        <family val="2"/>
      </rPr>
      <t>before</t>
    </r>
    <r>
      <rPr>
        <sz val="10"/>
        <color theme="1"/>
        <rFont val="Tahoma"/>
        <family val="2"/>
      </rPr>
      <t xml:space="preserve"> modelling is described
</t>
    </r>
    <r>
      <rPr>
        <i/>
        <sz val="10"/>
        <color theme="1"/>
        <rFont val="Tahoma"/>
        <family val="2"/>
      </rPr>
      <t>‘Before modelling’ means before any univariable or multivariable analysis of predictor-outcome associations.
If no predictor selection before modelling is done, score Not applicable.
If it is unclear whether predictor selection before modelling is done, score No.
If it is clear there was predictor selection before modelling but the method was not described, score No.</t>
    </r>
  </si>
  <si>
    <r>
      <t xml:space="preserve">The approach used for predictor selection </t>
    </r>
    <r>
      <rPr>
        <u/>
        <sz val="10"/>
        <color theme="1"/>
        <rFont val="Tahoma"/>
        <family val="2"/>
      </rPr>
      <t>during</t>
    </r>
    <r>
      <rPr>
        <sz val="10"/>
        <color theme="1"/>
        <rFont val="Tahoma"/>
        <family val="2"/>
      </rPr>
      <t xml:space="preserve"> modelling is described
</t>
    </r>
    <r>
      <rPr>
        <i/>
        <sz val="10"/>
        <color theme="1"/>
        <rFont val="Tahoma"/>
        <family val="2"/>
      </rPr>
      <t>E.g. Univariable analysis, stepwise selection, bootstrap, Lasso.
‘During modelling’ includes both univariable or multivariable analysis of predictor-outcome associations. 
If no predictor selection during modelling is done (so-called full model approach), score Not applicable.
If it is unclear whether predictor selection during modelling is done, score No. 
If it is clear there was predictor selection during modelling but the method was not described, score No.</t>
    </r>
  </si>
  <si>
    <r>
      <t xml:space="preserve">Testing of interaction terms is described
</t>
    </r>
    <r>
      <rPr>
        <i/>
        <sz val="10"/>
        <color theme="1"/>
        <rFont val="Tahoma"/>
        <family val="2"/>
      </rPr>
      <t>If it is explicitly mentioned that interaction terms were not addressed in the prediction model, score Yes. 
If interaction terms were included in the prediction model, but the testing is not described, score No.</t>
    </r>
  </si>
  <si>
    <r>
      <t xml:space="preserve">Testing of the proportionality of hazards in survival models is described
</t>
    </r>
    <r>
      <rPr>
        <i/>
        <sz val="10"/>
        <color theme="1"/>
        <rFont val="Tahoma"/>
        <family val="2"/>
      </rPr>
      <t>If no proportional hazard model is used, score Not applicable.</t>
    </r>
  </si>
  <si>
    <r>
      <t xml:space="preserve">Internal validation is reported 
</t>
    </r>
    <r>
      <rPr>
        <i/>
        <sz val="10"/>
        <color theme="1"/>
        <rFont val="Tahoma"/>
        <family val="2"/>
      </rPr>
      <t>E.g. Bootstrapping, cross validation, split sample.
If the use of internal validation is clearly a non-issue (e.g. in case of very large data sets), score Yes. For all other situations an explicit mention is expected.</t>
    </r>
  </si>
  <si>
    <r>
      <t xml:space="preserve">It is described how predictions for individuals (in the validation set) were obtained from the model being validated 
</t>
    </r>
    <r>
      <rPr>
        <i/>
        <sz val="10"/>
        <color theme="1"/>
        <rFont val="Tahoma"/>
        <family val="2"/>
      </rPr>
      <t xml:space="preserve">E.g. Using the original reported model coefficients with or without the intercept, and/or using updated or refitted model coefficients, or using a nomogram, spreadsheet or web calculator. </t>
    </r>
  </si>
  <si>
    <r>
      <t xml:space="preserve">Measures for model calibration are described
</t>
    </r>
    <r>
      <rPr>
        <i/>
        <sz val="10"/>
        <color theme="1"/>
        <rFont val="Tahoma"/>
        <family val="2"/>
      </rPr>
      <t>E.g. calibration plot, calibration slope or intercept, calibration table, Hosmer Lemeshow test, O/E ratio</t>
    </r>
    <r>
      <rPr>
        <sz val="10"/>
        <color theme="1"/>
        <rFont val="Tahoma"/>
        <family val="2"/>
      </rPr>
      <t>.</t>
    </r>
  </si>
  <si>
    <r>
      <t xml:space="preserve">Other performance measures are described 
</t>
    </r>
    <r>
      <rPr>
        <i/>
        <sz val="10"/>
        <color theme="1"/>
        <rFont val="Tahoma"/>
        <family val="2"/>
      </rPr>
      <t>E.g. R2, Brier score, predictive values, sensitivity, specificity, AUC difference, decision curve analysis, net reclassification improvement, integrated discrimination improvement, AIC.</t>
    </r>
  </si>
  <si>
    <r>
      <t xml:space="preserve">A description of model-updating is given
</t>
    </r>
    <r>
      <rPr>
        <i/>
        <sz val="10"/>
        <color theme="1"/>
        <rFont val="Tahoma"/>
        <family val="2"/>
      </rPr>
      <t>E.g. Intercept recalibration, regression coefficient recalibration, refitting the whole model, adding a new predictor 
If updating was done, it should be clear which updating method was applied to score Yes. 
If it is not explicitly mentioned that updating was applied in the study, score this item as ‘Not applicable’.</t>
    </r>
  </si>
  <si>
    <r>
      <t xml:space="preserve">Details of any treatments received are described 
</t>
    </r>
    <r>
      <rPr>
        <i/>
        <sz val="10"/>
        <color theme="1"/>
        <rFont val="Tahoma"/>
        <family val="2"/>
      </rPr>
      <t>This item is notably for prognostic modelling studies and is about treatment at baseline or during follow-up. The ‘if relevant’ judgment of treatment requires clinical knowledge and interpretation. 
If you are certain that treatment was not relevant, e.g. in some diagnostic model studies, score Not applicable.</t>
    </r>
  </si>
  <si>
    <r>
      <t xml:space="preserve">If missing data were imputed, details of the software used are given
</t>
    </r>
    <r>
      <rPr>
        <i/>
        <sz val="10"/>
        <color theme="1"/>
        <rFont val="Tahoma"/>
        <family val="2"/>
      </rPr>
      <t>When under 9i explicit mentioning of no missing data, complete case analysis or no imputation applied, score Not applicable.</t>
    </r>
  </si>
  <si>
    <r>
      <t xml:space="preserve">If risk groups were created, risk group boundaries (risk thresholds) are specified 
</t>
    </r>
    <r>
      <rPr>
        <i/>
        <sz val="10"/>
        <color theme="1"/>
        <rFont val="Tahoma"/>
        <family val="2"/>
      </rPr>
      <t>Score this item separately for development and validation if a study includes both development and validation.
If risk groups were not created, score this item as not applicable.</t>
    </r>
  </si>
  <si>
    <r>
      <t xml:space="preserve">Differences or similarities in </t>
    </r>
    <r>
      <rPr>
        <u/>
        <sz val="10"/>
        <color theme="1"/>
        <rFont val="Tahoma"/>
        <family val="2"/>
      </rPr>
      <t>definitions</t>
    </r>
    <r>
      <rPr>
        <sz val="10"/>
        <color theme="1"/>
        <rFont val="Tahoma"/>
        <family val="2"/>
      </rPr>
      <t xml:space="preserve"> with the development study are described
</t>
    </r>
    <r>
      <rPr>
        <i/>
        <sz val="10"/>
        <color theme="1"/>
        <rFont val="Tahoma"/>
        <family val="2"/>
      </rPr>
      <t>Mentioning of any differences in all four (setting, eligibility criteria, predictors and outcome) is required to score Yes. 
If it is explicitly mentioned that there were no differences in setting, eligibility criteria, predictors and outcomes, score Yes.
For incremental value reports, in case additional predictors are not added to a previously developed prediction model but rather  added to conventional predictors in a newly fitted model, score Not applicable.</t>
    </r>
  </si>
  <si>
    <t xml:space="preserve">The flow of participants is reported </t>
  </si>
  <si>
    <r>
      <t xml:space="preserve">The number of participants with and without the outcome are reported
</t>
    </r>
    <r>
      <rPr>
        <i/>
        <sz val="10"/>
        <color theme="1"/>
        <rFont val="Tahoma"/>
        <family val="2"/>
      </rPr>
      <t>If outcomes are continuous, score Not applicable.</t>
    </r>
  </si>
  <si>
    <r>
      <t xml:space="preserve">A summary of follow-up time is presented
</t>
    </r>
    <r>
      <rPr>
        <i/>
        <sz val="10"/>
        <color theme="1"/>
        <rFont val="Tahoma"/>
        <family val="2"/>
      </rPr>
      <t>This notably applies to prognosis studies and diagnostic studies with follow-up as diagnostic outcome.
If this is not applicable for an article (i.e. diagnostic study or no follow-up), then score Not applicable.</t>
    </r>
  </si>
  <si>
    <r>
      <t xml:space="preserve">Demographic characteristics (at least age and gender) of the validation study participants are reported along with those of the original development study
</t>
    </r>
    <r>
      <rPr>
        <i/>
        <sz val="10"/>
        <color theme="1"/>
        <rFont val="Tahoma"/>
        <family val="2"/>
      </rPr>
      <t>For incremental value reports, in case additional predictors are not added to a previously developed prediction model but rather  added to conventional predictors in a newly fitted model, score Not applicable.</t>
    </r>
  </si>
  <si>
    <r>
      <t xml:space="preserve">Distributions of predictors in the model of the validation study participants are reported along with those of the original development study
</t>
    </r>
    <r>
      <rPr>
        <i/>
        <sz val="10"/>
        <color theme="1"/>
        <rFont val="Tahoma"/>
        <family val="2"/>
      </rPr>
      <t>For incremental value reports, in case additional predictors are not added to a previously developed prediction model but rather  added to conventional predictors in a newly fitted model, score Not applicable.</t>
    </r>
  </si>
  <si>
    <r>
      <t xml:space="preserve">Outcomes of the validation study participants are reported along with those of the original development study
</t>
    </r>
    <r>
      <rPr>
        <i/>
        <sz val="10"/>
        <color theme="1"/>
        <rFont val="Tahoma"/>
        <family val="2"/>
      </rPr>
      <t>For incremental value reports, in case additional predictors are not added to a previously developed prediction model but rather  added to conventional predictors in a newly fitted model, score Not applicable.</t>
    </r>
  </si>
  <si>
    <r>
      <t xml:space="preserve">The number of outcome events in each analysis is specified (e.g. in the analysis of each model if more than one model is developed)
</t>
    </r>
    <r>
      <rPr>
        <i/>
        <sz val="10"/>
        <color theme="1"/>
        <rFont val="Tahoma"/>
        <family val="2"/>
      </rPr>
      <t>If outcomes are continuous, score Not applicable.</t>
    </r>
  </si>
  <si>
    <r>
      <t xml:space="preserve">The unadjusted associations between each predictor and outcome are reported
</t>
    </r>
    <r>
      <rPr>
        <i/>
        <sz val="10"/>
        <color theme="1"/>
        <rFont val="Tahoma"/>
        <family val="2"/>
      </rPr>
      <t>If any univariable analysis is mentioned in the methods but not in the results, score No. 
If nothing on univariable analysis (in methods or results) is reported, score this item as Not applicable.</t>
    </r>
  </si>
  <si>
    <t>The intercept or the cumulative baseline hazard (or baseline survival) for at least one time point is reported</t>
  </si>
  <si>
    <r>
      <t xml:space="preserve">Other model performance measures are presented
</t>
    </r>
    <r>
      <rPr>
        <i/>
        <sz val="10"/>
        <color theme="1"/>
        <rFont val="Tahoma"/>
        <family val="2"/>
      </rPr>
      <t>E.g. R2, Brier score, predictive values, sensitivity, specificity, AUC difference, decision curve analysis, net reclassification improvement, integrated discrimination improvement, AIC.</t>
    </r>
  </si>
  <si>
    <r>
      <t xml:space="preserve">A discrimination measure is presented
</t>
    </r>
    <r>
      <rPr>
        <i/>
        <sz val="10"/>
        <color theme="1"/>
        <rFont val="Tahoma"/>
        <family val="2"/>
      </rPr>
      <t>E.g. C-index / area under the ROC curve.</t>
    </r>
  </si>
  <si>
    <r>
      <t xml:space="preserve">Measures for model discrimination are described
</t>
    </r>
    <r>
      <rPr>
        <i/>
        <sz val="10"/>
        <color theme="1"/>
        <rFont val="Tahoma"/>
        <family val="2"/>
      </rPr>
      <t>E.g. C-index / area under the ROC curve.</t>
    </r>
  </si>
  <si>
    <r>
      <t xml:space="preserve">The updated regression coefficients for each predictor in the model are reported 
</t>
    </r>
    <r>
      <rPr>
        <i/>
        <sz val="10"/>
        <color theme="1"/>
        <rFont val="Tahoma"/>
        <family val="2"/>
      </rPr>
      <t>If model updating was described as ‘not needed’, score Yes.</t>
    </r>
  </si>
  <si>
    <r>
      <t xml:space="preserve">The updated intercept or cumulative baseline hazard or baseline survival (for at least one time point) is reported 
</t>
    </r>
    <r>
      <rPr>
        <i/>
        <sz val="10"/>
        <color theme="1"/>
        <rFont val="Tahoma"/>
        <family val="2"/>
      </rPr>
      <t xml:space="preserve">If model updating was described as ‘not needed’, score Yes. </t>
    </r>
  </si>
  <si>
    <t>The discrimination of the updated model is reported</t>
  </si>
  <si>
    <t>The confidence interval (or standard error) of the discrimination measure of the updated model is reported</t>
  </si>
  <si>
    <t>The calibration of the updated model is reported</t>
  </si>
  <si>
    <r>
      <t xml:space="preserve">Limitations of the study are discussed
</t>
    </r>
    <r>
      <rPr>
        <i/>
        <sz val="10"/>
        <color theme="1"/>
        <rFont val="Tahoma"/>
        <family val="2"/>
      </rPr>
      <t>Stating any limitation is sufficient.</t>
    </r>
  </si>
  <si>
    <r>
      <t xml:space="preserve">The potential clinical use is discussed 
</t>
    </r>
    <r>
      <rPr>
        <i/>
        <sz val="10"/>
        <color theme="1"/>
        <rFont val="Tahoma"/>
        <family val="2"/>
      </rPr>
      <t>E.g. an explicit description of the context in which the prediction model is to be used (e.g. to identify high risk groups to help direct treatment, or to triage patients for referral to subsequent care).</t>
    </r>
  </si>
  <si>
    <r>
      <t xml:space="preserve">Implications for future research are discussed
</t>
    </r>
    <r>
      <rPr>
        <i/>
        <sz val="10"/>
        <color theme="1"/>
        <rFont val="Tahoma"/>
        <family val="2"/>
      </rPr>
      <t>E.g. a description of what the next stage of investigation of the prediction model should be, such as ”We suggest further external validation”.</t>
    </r>
  </si>
  <si>
    <r>
      <t xml:space="preserve">If done, report the results from any model updating (i.e., model specification, model performance, recalibration).
</t>
    </r>
    <r>
      <rPr>
        <i/>
        <sz val="10"/>
        <color theme="1"/>
        <rFont val="Tahoma"/>
        <family val="2"/>
      </rPr>
      <t xml:space="preserve">If updating was not done, score this TRIPOD item as ‘Not applicable’. </t>
    </r>
  </si>
  <si>
    <r>
      <t xml:space="preserve">The length of follow-up </t>
    </r>
    <r>
      <rPr>
        <u/>
        <sz val="10"/>
        <color theme="1"/>
        <rFont val="Tahoma"/>
        <family val="2"/>
      </rPr>
      <t>and</t>
    </r>
    <r>
      <rPr>
        <sz val="10"/>
        <color theme="1"/>
        <rFont val="Tahoma"/>
        <family val="2"/>
      </rPr>
      <t xml:space="preserve"> prediction horizon/time frame are reported, if applicable
</t>
    </r>
    <r>
      <rPr>
        <i/>
        <sz val="10"/>
        <color theme="1"/>
        <rFont val="Tahoma"/>
        <family val="2"/>
      </rPr>
      <t>E.g. “Patients were followed from baseline for 10 years“ and “10-year prediction of…”; notably for prognostic studies with long term follow-up.
If this is not applicable for an article (i.e. diagnostic study or no follow-up), then score Not applicable (NA).</t>
    </r>
  </si>
  <si>
    <t>Development
[D]</t>
  </si>
  <si>
    <t>External validation
[V]</t>
  </si>
  <si>
    <t>Combined Development &amp; External validation
[D+V]</t>
  </si>
  <si>
    <t>Number of applicable TRIPOD items</t>
  </si>
  <si>
    <t>Number of TRIPOD items adhered</t>
  </si>
  <si>
    <t>OVERALL adherence to TRIPOD</t>
  </si>
  <si>
    <t>Etc…</t>
  </si>
  <si>
    <t xml:space="preserve">Number of studies that adhered to this TRIPOD item </t>
  </si>
  <si>
    <t>Number of studies in which this TRIPOD item was applicable</t>
  </si>
  <si>
    <t xml:space="preserve">OVERALL adherence per TRIPOD item </t>
  </si>
  <si>
    <t xml:space="preserve"> </t>
  </si>
  <si>
    <t>YN</t>
  </si>
  <si>
    <t>Y</t>
  </si>
  <si>
    <t>N</t>
  </si>
  <si>
    <t>YNNA</t>
  </si>
  <si>
    <t>NA</t>
  </si>
  <si>
    <t>YNR</t>
  </si>
  <si>
    <t>R</t>
  </si>
  <si>
    <t>Y=yes; N=no; R=referenced; NA=not applicable</t>
  </si>
  <si>
    <t>For part B, four sheets are available in which information can be entered: one for reports about the development of a prediction model [D], one for reports on external validation of a prediction model [V], one for reports on the incremental value of predictor(s) to an existing prediction model [IV], and one for reports on the development plus external validation of the same model [DV]. If a report addresses both the development and validation of the same model, then sheet DV should be used. If a report addresses the development of a model and external validation of a different model, one can use the separate D and V sheets to extract information, rather than sheet DV. For publications in which more than one (different) prediction model is developed or validated, scoring could be based on the model of interest (or most clearly reported model).</t>
  </si>
  <si>
    <r>
      <t xml:space="preserve">Model updating was done
</t>
    </r>
    <r>
      <rPr>
        <i/>
        <sz val="10"/>
        <color theme="1"/>
        <rFont val="Tahoma"/>
        <family val="2"/>
      </rPr>
      <t>If "No", then it is not necessary to answer 17i-17v.</t>
    </r>
  </si>
  <si>
    <t>Assessing adherence of prediction model reports to the TRIPOD guideline</t>
  </si>
  <si>
    <r>
      <t xml:space="preserve">This document provides guidance for extracting the relevant information and calculating summary scores to determine adherence of primary prediction model reports to the TRIPOD (Transparent Reporting of studies on prediction models for Individual Prognosis Or Diagnosis) reporting guideline (issued in January 2015; www.tripod-statement.org). </t>
    </r>
    <r>
      <rPr>
        <b/>
        <sz val="11"/>
        <color rgb="FF000000"/>
        <rFont val="Calibri"/>
        <family val="2"/>
      </rPr>
      <t>To be able to compare TRIPOD adherence evaluations, e.g. over time or over clinical domains, it is crucial that investigators use uniform methods, i.e. this adherence assessment form. If investigators decide to deviate from this form and scoring rules, they should be explicit and transparent about the changes they make.</t>
    </r>
  </si>
  <si>
    <t>Extracting the data</t>
  </si>
  <si>
    <r>
      <t xml:space="preserve">This TRIPOD adherence assessment form consists of two parts.
</t>
    </r>
    <r>
      <rPr>
        <u/>
        <sz val="11"/>
        <rFont val="Calibri"/>
        <family val="2"/>
        <scheme val="minor"/>
      </rPr>
      <t>Part A</t>
    </r>
    <r>
      <rPr>
        <sz val="11"/>
        <rFont val="Calibri"/>
        <family val="2"/>
        <scheme val="minor"/>
      </rPr>
      <t xml:space="preserve"> is to extract general information from a publication about the development and/or validation of a diagnostic or prognostic prediction model, or about the assessment of the incremental value of one or more predictors on top of an existing prediction model. 
</t>
    </r>
    <r>
      <rPr>
        <u/>
        <sz val="11"/>
        <rFont val="Calibri"/>
        <family val="2"/>
        <scheme val="minor"/>
      </rPr>
      <t>Part B</t>
    </r>
    <r>
      <rPr>
        <sz val="11"/>
        <rFont val="Calibri"/>
        <family val="2"/>
        <scheme val="minor"/>
      </rPr>
      <t xml:space="preserve"> lists all 22 main items of the original TRIPOD reporting guideline, of which ten were divided in sub items (denoted by a, b, c, etc.). These are shaded in blue and further referred to as the TRIPOD items. To properly assess adherence of a study report to the TRIPOD reporting items, we further specified these TRIPOD items into multiple so-called adherence elements (denoted by i, ii, iii, …) simply because the original TRIPOD items often mentioned multiple elements to report. Accordingly, the list provides a comprehensive tool to look for the information deemed necessary by the TRIPOD reporting guideline to judge the adherence of reports to this guideline.  </t>
    </r>
  </si>
  <si>
    <r>
      <t xml:space="preserve">The adherence elements are formulated as statements, for which there are four potential answer options: yes (Y), no (N), referenced (R), and not applicable (NA). For some elements it may be acceptable if authors in their report specifically reference to another publication (i.e. explicitly mention that the information of that adherence element is described somewhere else). This is denoted by the answer option “R”. For adherence elements that do not apply to a specific situation, there is the answer option “NA”. 
Some TRIPOD items do not apply to all four types of prediction model studies, e.g. TRIPOD item 10a </t>
    </r>
    <r>
      <rPr>
        <i/>
        <sz val="11"/>
        <rFont val="Calibri"/>
        <family val="2"/>
        <scheme val="minor"/>
      </rPr>
      <t>“Describe how predictors were handled in the analyses”</t>
    </r>
    <r>
      <rPr>
        <sz val="11"/>
        <rFont val="Calibri"/>
        <family val="2"/>
        <scheme val="minor"/>
      </rPr>
      <t>, is not applicable when reporting about external validation, whereas TRIPOD item 10c</t>
    </r>
    <r>
      <rPr>
        <i/>
        <sz val="11"/>
        <rFont val="Calibri"/>
        <family val="2"/>
        <scheme val="minor"/>
      </rPr>
      <t xml:space="preserve"> “For validation, describe how the predictions were calculated”</t>
    </r>
    <r>
      <rPr>
        <sz val="11"/>
        <rFont val="Calibri"/>
        <family val="2"/>
        <scheme val="minor"/>
      </rPr>
      <t xml:space="preserve"> does not apply to the reporting of model development. In such instances we state ‘not applicable’. 
</t>
    </r>
  </si>
  <si>
    <t>After answering all adherence elements of a particular TRIPOD item, adherence of that TRIPOD item is automatically calculated.
Furthermore, a report’s overall TRIPOD adherence score is calculated  by dividing the sum of the adhered TRIPOD items by the total number of applicable TRIPOD items for that report. 
If one reviews multiple prediction model studies on their adherence to TRIPOD, overall adherence per TRIPOD item is calculated by dividing the number of studies that adhered to a specific TRIPOD item by the number of studies in which the specific TRIPOD item was applicable.</t>
  </si>
  <si>
    <t>etc.</t>
  </si>
  <si>
    <r>
      <t xml:space="preserve">Results for model discrimination are reported in the abstract
</t>
    </r>
    <r>
      <rPr>
        <i/>
        <sz val="10"/>
        <color theme="1"/>
        <rFont val="Tahoma"/>
        <family val="2"/>
      </rPr>
      <t>This should be reported separately for development and validation if a study includes both development and validation.</t>
    </r>
  </si>
  <si>
    <r>
      <t xml:space="preserve">Results for model calibration are reported in the abstract
</t>
    </r>
    <r>
      <rPr>
        <i/>
        <sz val="10"/>
        <color theme="1"/>
        <rFont val="Tahoma"/>
        <family val="2"/>
      </rPr>
      <t>This should be reported separately for development and validation if a study includes both development and validation.</t>
    </r>
  </si>
  <si>
    <r>
      <t xml:space="preserve">It is explained how the study size was arrived at
</t>
    </r>
    <r>
      <rPr>
        <i/>
        <sz val="10"/>
        <color theme="1"/>
        <rFont val="Tahoma"/>
        <family val="2"/>
      </rPr>
      <t>Is there any mention of sample size, e.g. whether this was done on statistical grounds or practical/logistical grounds (e.g. an existing study cohort or data set of a RCT was used)?</t>
    </r>
    <r>
      <rPr>
        <sz val="10"/>
        <color theme="1"/>
        <rFont val="Tahoma"/>
        <family val="2"/>
      </rPr>
      <t xml:space="preserve"> </t>
    </r>
  </si>
  <si>
    <r>
      <t xml:space="preserve">It is explained how the study size was arrived at
</t>
    </r>
    <r>
      <rPr>
        <i/>
        <sz val="10"/>
        <color theme="1"/>
        <rFont val="Tahoma"/>
        <family val="2"/>
      </rPr>
      <t xml:space="preserve">Is there any mention of sample size, e.g. whether this was done on statistical grounds or practical/logistical grounds (e.g. an existing study cohort or data set of a RCT was used)? </t>
    </r>
  </si>
  <si>
    <r>
      <t xml:space="preserve">If missing data were imputed, a description of which variables were included in the imputation procedure is given
</t>
    </r>
    <r>
      <rPr>
        <i/>
        <sz val="10"/>
        <color theme="1"/>
        <rFont val="Tahoma"/>
        <family val="2"/>
      </rPr>
      <t>When under 9i explicit mentioning of no missing data, complete case analysis or no imputation applied, score Not applicable.</t>
    </r>
  </si>
  <si>
    <r>
      <t xml:space="preserve">Differences or similarities in </t>
    </r>
    <r>
      <rPr>
        <u/>
        <sz val="10"/>
        <color theme="1"/>
        <rFont val="Tahoma"/>
        <family val="2"/>
      </rPr>
      <t>definitions</t>
    </r>
    <r>
      <rPr>
        <sz val="10"/>
        <color theme="1"/>
        <rFont val="Tahoma"/>
        <family val="2"/>
      </rPr>
      <t xml:space="preserve"> with the development study are described
</t>
    </r>
    <r>
      <rPr>
        <i/>
        <sz val="10"/>
        <color theme="1"/>
        <rFont val="Tahoma"/>
        <family val="2"/>
      </rPr>
      <t>Mentioning of any differences in all four (setting, eligibility criteria, predictors and outcome) is required to score Yes. 
If it is explicitly mentioned that there were no differences in setting, eligibility criteria, predictors and outcomes, score Yes.</t>
    </r>
  </si>
  <si>
    <t>Demographic characteristics (at least age and gender) of the validation study participants are reported along with those of the original development study</t>
  </si>
  <si>
    <t>Distributions of predictors in the model of the validation study participants are reported along with those of the original development study</t>
  </si>
  <si>
    <t>Outcomes of the validation study participants are reported along with those of the original development study</t>
  </si>
  <si>
    <r>
      <t xml:space="preserve">Model updating was done
</t>
    </r>
    <r>
      <rPr>
        <i/>
        <sz val="10"/>
        <color theme="1"/>
        <rFont val="Tahoma"/>
        <family val="2"/>
      </rPr>
      <t>If "No", then answer 17i-17v with "Not applicable"</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</si>
</sst>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i/>
      <sz val="11"/>
      <color theme="1"/>
      <name val="Calibri"/>
      <family val="2"/>
      <scheme val="minor"/>
    </font>
    <font>
      <sz val="8"/>
      <color theme="1"/>
      <name val="Tahoma"/>
      <family val="2"/>
    </font>
    <font>
      <b/>
      <u/>
      <sz val="11"/>
      <color theme="1"/>
      <name val="Calibri"/>
      <family val="2"/>
      <scheme val="minor"/>
    </font>
    <font>
      <b/>
      <sz val="10"/>
      <color theme="0"/>
      <name val="Tahoma"/>
      <family val="2"/>
    </font>
    <font>
      <b/>
      <sz val="10"/>
      <color theme="1"/>
      <name val="Tahoma"/>
      <family val="2"/>
    </font>
    <font>
      <sz val="10"/>
      <color theme="1"/>
      <name val="Tahoma"/>
      <family val="2"/>
    </font>
    <font>
      <i/>
      <sz val="10"/>
      <color theme="1"/>
      <name val="Tahoma"/>
      <family val="2"/>
    </font>
    <font>
      <u/>
      <sz val="10"/>
      <color theme="1"/>
      <name val="Tahoma"/>
      <family val="2"/>
    </font>
    <font>
      <b/>
      <i/>
      <sz val="10"/>
      <color theme="1"/>
      <name val="Tahoma"/>
      <family val="2"/>
    </font>
    <font>
      <sz val="10"/>
      <color theme="0" tint="-0.34998626667073579"/>
      <name val="Tahoma"/>
      <family val="2"/>
    </font>
    <font>
      <sz val="11"/>
      <name val="Calibri"/>
      <family val="2"/>
      <scheme val="minor"/>
    </font>
    <font>
      <b/>
      <sz val="14"/>
      <color theme="1"/>
      <name val="Calibri"/>
      <family val="2"/>
      <scheme val="minor"/>
    </font>
    <font>
      <sz val="11"/>
      <color theme="1"/>
      <name val="Calibri"/>
      <family val="2"/>
      <scheme val="minor"/>
    </font>
    <font>
      <b/>
      <u/>
      <sz val="16"/>
      <color rgb="FFFFFFFF"/>
      <name val="Calibri"/>
      <family val="2"/>
    </font>
    <font>
      <sz val="11"/>
      <color rgb="FF000000"/>
      <name val="Calibri"/>
      <family val="2"/>
    </font>
    <font>
      <b/>
      <sz val="11"/>
      <color rgb="FF000000"/>
      <name val="Calibri"/>
      <family val="2"/>
    </font>
    <font>
      <sz val="11"/>
      <color theme="1"/>
      <name val="Calibri"/>
      <family val="2"/>
    </font>
    <font>
      <u/>
      <sz val="11"/>
      <name val="Calibri"/>
      <family val="2"/>
      <scheme val="minor"/>
    </font>
    <font>
      <i/>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4"/>
        <bgColor indexed="64"/>
      </patternFill>
    </fill>
    <fill>
      <patternFill patternType="solid">
        <fgColor rgb="FF366092"/>
        <bgColor indexed="64"/>
      </patternFill>
    </fill>
  </fills>
  <borders count="9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s>
  <cellStyleXfs count="2">
    <xf numFmtId="0" fontId="0" fillId="0" borderId="0"/>
    <xf numFmtId="9" fontId="14" fillId="0" borderId="0" applyFont="0" applyFill="0" applyBorder="0" applyAlignment="0" applyProtection="0"/>
  </cellStyleXfs>
  <cellXfs count="279">
    <xf numFmtId="0" fontId="0" fillId="0" borderId="0" xfId="0"/>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xf numFmtId="0" fontId="4" fillId="0" borderId="0" xfId="0" applyFont="1"/>
    <xf numFmtId="0" fontId="1" fillId="0" borderId="0" xfId="0" applyFont="1"/>
    <xf numFmtId="0" fontId="0" fillId="0" borderId="0" xfId="0" applyAlignment="1">
      <alignment vertical="center"/>
    </xf>
    <xf numFmtId="0" fontId="0" fillId="0" borderId="3" xfId="0" applyBorder="1" applyAlignment="1">
      <alignment horizontal="left"/>
    </xf>
    <xf numFmtId="0" fontId="1" fillId="0" borderId="3" xfId="0" applyFont="1" applyBorder="1" applyAlignment="1">
      <alignment horizontal="left"/>
    </xf>
    <xf numFmtId="0" fontId="0" fillId="0" borderId="3" xfId="0" applyBorder="1"/>
    <xf numFmtId="0" fontId="0" fillId="0" borderId="3" xfId="0" applyBorder="1" applyAlignment="1">
      <alignment vertical="center"/>
    </xf>
    <xf numFmtId="0" fontId="0" fillId="0" borderId="3" xfId="0" applyBorder="1" applyAlignment="1">
      <alignment vertical="top" wrapText="1"/>
    </xf>
    <xf numFmtId="0" fontId="1" fillId="0" borderId="4" xfId="0" applyFont="1" applyBorder="1" applyAlignment="1"/>
    <xf numFmtId="0" fontId="1" fillId="0" borderId="4" xfId="0" applyFont="1" applyBorder="1" applyAlignment="1">
      <alignment horizontal="left"/>
    </xf>
    <xf numFmtId="0" fontId="1" fillId="0" borderId="4" xfId="0" applyFont="1" applyBorder="1" applyAlignment="1">
      <alignment vertical="center" wrapText="1"/>
    </xf>
    <xf numFmtId="0" fontId="1" fillId="0" borderId="5" xfId="0" applyFont="1" applyBorder="1" applyAlignment="1">
      <alignment vertical="top" wrapText="1"/>
    </xf>
    <xf numFmtId="0" fontId="6" fillId="0" borderId="0" xfId="0" applyFont="1" applyFill="1" applyBorder="1" applyAlignment="1">
      <alignment horizontal="center" vertical="center"/>
    </xf>
    <xf numFmtId="0" fontId="7" fillId="0" borderId="0" xfId="0" applyFont="1" applyAlignment="1">
      <alignment horizontal="left" vertical="top"/>
    </xf>
    <xf numFmtId="0" fontId="7" fillId="0" borderId="0" xfId="0" applyFont="1"/>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Alignment="1">
      <alignment horizontal="center"/>
    </xf>
    <xf numFmtId="0" fontId="7" fillId="0" borderId="6" xfId="0" applyFont="1" applyFill="1" applyBorder="1" applyAlignment="1">
      <alignment horizontal="left" vertical="top" wrapText="1"/>
    </xf>
    <xf numFmtId="0" fontId="7" fillId="0" borderId="2" xfId="0" applyFont="1" applyBorder="1" applyAlignment="1">
      <alignment horizontal="center" vertical="top"/>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Fill="1" applyBorder="1" applyAlignment="1">
      <alignment horizontal="left" vertical="top" wrapText="1"/>
    </xf>
    <xf numFmtId="0" fontId="6" fillId="0" borderId="12" xfId="0" applyFont="1" applyBorder="1" applyAlignment="1">
      <alignment horizontal="right"/>
    </xf>
    <xf numFmtId="0" fontId="7" fillId="0" borderId="0" xfId="0" applyFont="1" applyBorder="1" applyAlignment="1">
      <alignment horizontal="left" vertical="top"/>
    </xf>
    <xf numFmtId="0" fontId="6" fillId="0" borderId="0" xfId="0" applyFont="1"/>
    <xf numFmtId="0" fontId="7" fillId="0" borderId="18"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20" xfId="0" applyFont="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20" xfId="0" applyFont="1" applyFill="1" applyBorder="1" applyAlignment="1">
      <alignment horizontal="left" vertical="top" wrapText="1"/>
    </xf>
    <xf numFmtId="0" fontId="6" fillId="2" borderId="9" xfId="0" applyFont="1" applyFill="1" applyBorder="1" applyAlignment="1">
      <alignment horizontal="left" vertical="top"/>
    </xf>
    <xf numFmtId="0" fontId="6" fillId="2" borderId="15" xfId="0" applyFont="1" applyFill="1" applyBorder="1" applyAlignment="1">
      <alignment vertical="top" wrapText="1"/>
    </xf>
    <xf numFmtId="0" fontId="0" fillId="0" borderId="0" xfId="0" applyBorder="1"/>
    <xf numFmtId="0" fontId="6" fillId="2" borderId="15" xfId="0" applyFont="1" applyFill="1" applyBorder="1" applyAlignment="1">
      <alignment horizontal="left" vertical="top" wrapText="1"/>
    </xf>
    <xf numFmtId="0" fontId="11" fillId="0" borderId="9" xfId="0" applyFont="1" applyBorder="1" applyAlignment="1">
      <alignment horizontal="center"/>
    </xf>
    <xf numFmtId="0" fontId="6" fillId="2" borderId="29" xfId="0" applyFont="1" applyFill="1" applyBorder="1" applyAlignment="1">
      <alignment horizontal="left" vertical="top"/>
    </xf>
    <xf numFmtId="0" fontId="7" fillId="0" borderId="8" xfId="0" applyFont="1" applyBorder="1" applyAlignment="1">
      <alignment horizontal="left" vertical="top" wrapText="1"/>
    </xf>
    <xf numFmtId="0" fontId="7" fillId="0" borderId="1" xfId="0" applyFont="1" applyBorder="1" applyAlignment="1">
      <alignment horizontal="left"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left" vertical="top" wrapText="1"/>
    </xf>
    <xf numFmtId="0" fontId="11" fillId="0" borderId="10" xfId="0" applyFont="1" applyBorder="1" applyAlignment="1">
      <alignment horizontal="center"/>
    </xf>
    <xf numFmtId="0" fontId="7" fillId="0" borderId="30" xfId="0" applyFont="1" applyBorder="1" applyAlignment="1">
      <alignment horizontal="center" vertical="top"/>
    </xf>
    <xf numFmtId="0" fontId="7" fillId="0" borderId="31" xfId="0" applyFont="1" applyBorder="1" applyAlignment="1">
      <alignment horizontal="center" vertical="top"/>
    </xf>
    <xf numFmtId="0" fontId="7" fillId="0" borderId="32" xfId="0" applyFont="1" applyBorder="1" applyAlignment="1">
      <alignment horizontal="center" vertical="top"/>
    </xf>
    <xf numFmtId="0" fontId="7" fillId="0" borderId="33" xfId="0" applyFont="1" applyBorder="1" applyAlignment="1">
      <alignment horizontal="center" vertical="top"/>
    </xf>
    <xf numFmtId="0" fontId="7" fillId="0" borderId="34" xfId="0" applyFont="1" applyBorder="1" applyAlignment="1">
      <alignment horizontal="center" vertical="top"/>
    </xf>
    <xf numFmtId="0" fontId="6" fillId="2" borderId="19" xfId="0" applyFont="1" applyFill="1" applyBorder="1" applyAlignment="1">
      <alignment vertical="top" wrapText="1"/>
    </xf>
    <xf numFmtId="0" fontId="6" fillId="3" borderId="35" xfId="0" applyFont="1" applyFill="1" applyBorder="1" applyAlignment="1">
      <alignment horizontal="center" vertical="center" wrapText="1"/>
    </xf>
    <xf numFmtId="0" fontId="6" fillId="3" borderId="37" xfId="0" applyFont="1" applyFill="1" applyBorder="1" applyAlignment="1">
      <alignment horizontal="center" vertical="center"/>
    </xf>
    <xf numFmtId="0" fontId="6" fillId="0" borderId="42" xfId="0" applyFont="1" applyBorder="1" applyAlignment="1">
      <alignment horizontal="center" vertical="center" wrapText="1"/>
    </xf>
    <xf numFmtId="0" fontId="6" fillId="2" borderId="9" xfId="0" applyFont="1" applyFill="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3" borderId="10" xfId="0" applyFont="1" applyFill="1" applyBorder="1" applyAlignment="1">
      <alignment horizontal="center" vertical="center"/>
    </xf>
    <xf numFmtId="0" fontId="7" fillId="2" borderId="38"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6" xfId="0" applyFont="1" applyFill="1" applyBorder="1" applyAlignment="1">
      <alignment horizontal="center" vertical="center"/>
    </xf>
    <xf numFmtId="0" fontId="6" fillId="2" borderId="38"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16"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5" xfId="0" applyFont="1" applyFill="1" applyBorder="1" applyAlignment="1">
      <alignment vertical="center"/>
    </xf>
    <xf numFmtId="0" fontId="7" fillId="3" borderId="8" xfId="0" applyFont="1" applyFill="1" applyBorder="1" applyAlignment="1">
      <alignment horizontal="center" vertical="center"/>
    </xf>
    <xf numFmtId="0" fontId="7" fillId="0" borderId="45" xfId="0" applyFont="1" applyBorder="1" applyAlignment="1">
      <alignment horizontal="left" vertical="top" wrapText="1"/>
    </xf>
    <xf numFmtId="0" fontId="6" fillId="3" borderId="12" xfId="0" applyFont="1" applyFill="1" applyBorder="1" applyAlignment="1">
      <alignment horizontal="center" vertical="center" wrapText="1"/>
    </xf>
    <xf numFmtId="0" fontId="7" fillId="3"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2" fillId="0" borderId="0" xfId="0" applyFont="1" applyAlignment="1">
      <alignment vertical="center"/>
    </xf>
    <xf numFmtId="0" fontId="0" fillId="0" borderId="3" xfId="0" applyFill="1" applyBorder="1" applyAlignment="1">
      <alignment vertical="center"/>
    </xf>
    <xf numFmtId="0" fontId="1" fillId="0" borderId="22" xfId="0" applyFont="1" applyBorder="1" applyAlignment="1">
      <alignment horizontal="left" vertical="center" wrapText="1"/>
    </xf>
    <xf numFmtId="0" fontId="5" fillId="3" borderId="27" xfId="0" applyFont="1" applyFill="1" applyBorder="1" applyAlignment="1">
      <alignment horizontal="left" vertical="top"/>
    </xf>
    <xf numFmtId="0" fontId="7" fillId="0" borderId="46" xfId="0" applyFont="1" applyBorder="1" applyAlignment="1">
      <alignment horizontal="center" vertical="top"/>
    </xf>
    <xf numFmtId="0" fontId="7" fillId="0" borderId="47" xfId="0" applyFont="1" applyBorder="1" applyAlignment="1">
      <alignment horizontal="left" vertical="top" wrapText="1"/>
    </xf>
    <xf numFmtId="0" fontId="6" fillId="2" borderId="14" xfId="0" applyFont="1" applyFill="1" applyBorder="1" applyAlignment="1">
      <alignment horizontal="left" vertical="top"/>
    </xf>
    <xf numFmtId="0" fontId="7" fillId="0" borderId="49" xfId="0" applyFont="1" applyBorder="1" applyAlignment="1">
      <alignment horizontal="center" vertical="top"/>
    </xf>
    <xf numFmtId="0" fontId="7" fillId="0" borderId="43" xfId="0" applyFont="1" applyBorder="1" applyAlignment="1">
      <alignment horizontal="center" vertical="top"/>
    </xf>
    <xf numFmtId="0" fontId="7" fillId="0" borderId="48" xfId="0" applyFont="1" applyBorder="1" applyAlignment="1">
      <alignment horizontal="center" vertical="top"/>
    </xf>
    <xf numFmtId="0" fontId="7" fillId="0" borderId="23"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Border="1" applyAlignment="1">
      <alignment horizontal="left" vertical="top" wrapText="1"/>
    </xf>
    <xf numFmtId="0" fontId="6" fillId="2" borderId="9" xfId="0" applyFont="1" applyFill="1" applyBorder="1" applyAlignment="1">
      <alignment vertical="top" wrapText="1"/>
    </xf>
    <xf numFmtId="0" fontId="7" fillId="3" borderId="15" xfId="0" applyFont="1" applyFill="1" applyBorder="1" applyAlignment="1">
      <alignment horizontal="center" vertical="center"/>
    </xf>
    <xf numFmtId="0" fontId="6" fillId="2" borderId="50" xfId="0" applyFont="1" applyFill="1" applyBorder="1" applyAlignment="1">
      <alignment horizontal="center" vertical="center"/>
    </xf>
    <xf numFmtId="0" fontId="7" fillId="3" borderId="50" xfId="0" applyFont="1" applyFill="1" applyBorder="1" applyAlignment="1">
      <alignment horizontal="center" vertical="center"/>
    </xf>
    <xf numFmtId="0" fontId="6" fillId="0" borderId="41" xfId="0" applyFont="1" applyBorder="1" applyAlignment="1">
      <alignment horizontal="center" vertical="center" wrapText="1"/>
    </xf>
    <xf numFmtId="9" fontId="1" fillId="6" borderId="5" xfId="1" applyFont="1" applyFill="1" applyBorder="1" applyAlignment="1">
      <alignment horizontal="center"/>
    </xf>
    <xf numFmtId="0" fontId="1" fillId="5" borderId="21" xfId="0" applyFont="1" applyFill="1" applyBorder="1" applyAlignment="1">
      <alignment horizontal="center"/>
    </xf>
    <xf numFmtId="0" fontId="1" fillId="5" borderId="4" xfId="0" applyFont="1" applyFill="1" applyBorder="1" applyAlignment="1">
      <alignment horizontal="center"/>
    </xf>
    <xf numFmtId="0" fontId="6" fillId="5" borderId="51" xfId="0" applyFont="1" applyFill="1" applyBorder="1" applyAlignment="1">
      <alignment horizontal="left" indent="16"/>
    </xf>
    <xf numFmtId="0" fontId="6" fillId="5" borderId="43" xfId="0" applyFont="1" applyFill="1" applyBorder="1" applyAlignment="1">
      <alignment horizontal="left" indent="16"/>
    </xf>
    <xf numFmtId="0" fontId="6" fillId="6" borderId="41" xfId="0" applyFont="1" applyFill="1" applyBorder="1" applyAlignment="1">
      <alignment horizontal="left" indent="16"/>
    </xf>
    <xf numFmtId="0" fontId="1" fillId="5" borderId="2" xfId="0" applyFont="1" applyFill="1" applyBorder="1" applyAlignment="1">
      <alignment horizontal="center"/>
    </xf>
    <xf numFmtId="0" fontId="1" fillId="5" borderId="52" xfId="0" applyFont="1" applyFill="1" applyBorder="1" applyAlignment="1">
      <alignment horizontal="center"/>
    </xf>
    <xf numFmtId="9" fontId="1" fillId="6" borderId="53" xfId="1" applyFont="1" applyFill="1" applyBorder="1" applyAlignment="1">
      <alignment horizontal="center"/>
    </xf>
    <xf numFmtId="0" fontId="11" fillId="0" borderId="0" xfId="0" applyFont="1" applyFill="1" applyBorder="1" applyAlignment="1">
      <alignment horizontal="center"/>
    </xf>
    <xf numFmtId="0" fontId="5" fillId="3" borderId="12" xfId="0" applyFont="1" applyFill="1" applyBorder="1" applyAlignment="1">
      <alignment horizontal="left" vertical="top"/>
    </xf>
    <xf numFmtId="0" fontId="5" fillId="3" borderId="48" xfId="0" applyFont="1" applyFill="1" applyBorder="1" applyAlignment="1">
      <alignment horizontal="left" vertical="top"/>
    </xf>
    <xf numFmtId="0" fontId="5" fillId="3" borderId="8" xfId="0" applyFont="1" applyFill="1" applyBorder="1" applyAlignment="1">
      <alignment horizontal="left" vertical="top"/>
    </xf>
    <xf numFmtId="0" fontId="6" fillId="0" borderId="12" xfId="0" applyFont="1" applyBorder="1" applyAlignment="1">
      <alignment horizontal="left" wrapText="1"/>
    </xf>
    <xf numFmtId="0" fontId="18" fillId="0" borderId="24" xfId="0" applyFont="1" applyBorder="1" applyAlignment="1">
      <alignment vertical="center" wrapText="1"/>
    </xf>
    <xf numFmtId="0" fontId="12" fillId="0" borderId="24" xfId="0" applyFont="1" applyBorder="1" applyAlignment="1">
      <alignment vertical="center" wrapText="1"/>
    </xf>
    <xf numFmtId="0" fontId="0" fillId="0" borderId="11" xfId="0" applyBorder="1" applyAlignment="1">
      <alignment vertical="center" wrapText="1"/>
    </xf>
    <xf numFmtId="0" fontId="13" fillId="5" borderId="21" xfId="0" applyFont="1" applyFill="1" applyBorder="1"/>
    <xf numFmtId="0" fontId="12" fillId="0" borderId="11" xfId="0" applyFont="1" applyBorder="1" applyAlignment="1">
      <alignment vertical="center" wrapText="1"/>
    </xf>
    <xf numFmtId="0" fontId="15" fillId="7" borderId="21" xfId="0" applyFont="1" applyFill="1" applyBorder="1" applyAlignment="1">
      <alignment vertical="center"/>
    </xf>
    <xf numFmtId="0" fontId="16" fillId="0" borderId="11" xfId="0" applyFont="1" applyBorder="1" applyAlignment="1">
      <alignment vertical="center" wrapText="1"/>
    </xf>
    <xf numFmtId="0" fontId="7" fillId="0" borderId="39" xfId="0" applyFont="1" applyFill="1" applyBorder="1" applyAlignment="1">
      <alignment horizontal="center" vertical="top"/>
    </xf>
    <xf numFmtId="0" fontId="7" fillId="0" borderId="23" xfId="0" applyFont="1" applyFill="1" applyBorder="1" applyAlignment="1">
      <alignment vertical="top" wrapText="1"/>
    </xf>
    <xf numFmtId="0" fontId="6" fillId="2" borderId="58" xfId="0" applyFont="1" applyFill="1" applyBorder="1" applyAlignment="1">
      <alignment horizontal="left" vertical="top"/>
    </xf>
    <xf numFmtId="0" fontId="6" fillId="2" borderId="50" xfId="0" applyFont="1" applyFill="1" applyBorder="1" applyAlignment="1">
      <alignment vertical="top" wrapText="1"/>
    </xf>
    <xf numFmtId="0" fontId="6" fillId="5" borderId="48" xfId="0" applyFont="1" applyFill="1" applyBorder="1" applyAlignment="1">
      <alignment horizontal="left" indent="16"/>
    </xf>
    <xf numFmtId="0" fontId="1" fillId="5" borderId="22" xfId="0" applyFont="1" applyFill="1" applyBorder="1" applyAlignment="1">
      <alignment horizontal="center"/>
    </xf>
    <xf numFmtId="0" fontId="6" fillId="6" borderId="14" xfId="0" applyFont="1" applyFill="1" applyBorder="1" applyAlignment="1">
      <alignment horizontal="left" indent="16"/>
    </xf>
    <xf numFmtId="9" fontId="1" fillId="6" borderId="9" xfId="1" applyFont="1" applyFill="1" applyBorder="1" applyAlignment="1">
      <alignment horizontal="center"/>
    </xf>
    <xf numFmtId="0" fontId="1" fillId="5" borderId="59" xfId="0" applyFont="1" applyFill="1" applyBorder="1" applyAlignment="1">
      <alignment horizontal="center"/>
    </xf>
    <xf numFmtId="0" fontId="1" fillId="5" borderId="36" xfId="0" applyFont="1" applyFill="1" applyBorder="1" applyAlignment="1">
      <alignment horizontal="center"/>
    </xf>
    <xf numFmtId="9" fontId="1" fillId="6" borderId="60" xfId="1" applyFont="1" applyFill="1" applyBorder="1" applyAlignment="1">
      <alignment horizontal="center"/>
    </xf>
    <xf numFmtId="0" fontId="7" fillId="0" borderId="27" xfId="0" applyFont="1" applyBorder="1" applyAlignment="1">
      <alignment horizontal="left" vertical="top"/>
    </xf>
    <xf numFmtId="0" fontId="7" fillId="0" borderId="63" xfId="0" applyFont="1" applyBorder="1" applyAlignment="1">
      <alignment horizontal="left" vertical="top"/>
    </xf>
    <xf numFmtId="0" fontId="7" fillId="0" borderId="64" xfId="0" applyFont="1" applyBorder="1" applyAlignment="1">
      <alignment horizontal="left" vertical="top" wrapText="1"/>
    </xf>
    <xf numFmtId="0" fontId="7" fillId="0" borderId="11" xfId="0" applyFont="1" applyBorder="1" applyAlignment="1">
      <alignment horizontal="center" vertical="center"/>
    </xf>
    <xf numFmtId="0" fontId="6" fillId="3" borderId="38" xfId="0" applyFont="1" applyFill="1" applyBorder="1" applyAlignment="1">
      <alignment horizontal="center" vertical="center"/>
    </xf>
    <xf numFmtId="0" fontId="7" fillId="0" borderId="21" xfId="0" applyFont="1" applyBorder="1" applyAlignment="1">
      <alignment horizontal="center" vertical="center"/>
    </xf>
    <xf numFmtId="0" fontId="7" fillId="0" borderId="0" xfId="0" applyFont="1" applyFill="1"/>
    <xf numFmtId="0" fontId="7" fillId="0" borderId="49" xfId="0" applyFont="1" applyBorder="1" applyAlignment="1">
      <alignment horizontal="center" vertical="center"/>
    </xf>
    <xf numFmtId="0" fontId="7" fillId="2" borderId="29" xfId="0" applyFont="1" applyFill="1" applyBorder="1" applyAlignment="1">
      <alignment horizontal="center" vertical="center"/>
    </xf>
    <xf numFmtId="0" fontId="7" fillId="2" borderId="55"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1" xfId="0" applyFont="1" applyFill="1" applyBorder="1" applyAlignment="1">
      <alignment horizontal="center" vertical="center"/>
    </xf>
    <xf numFmtId="0" fontId="7" fillId="3" borderId="57" xfId="0" applyFont="1" applyFill="1" applyBorder="1" applyAlignment="1">
      <alignment horizontal="center" vertical="center"/>
    </xf>
    <xf numFmtId="0" fontId="7" fillId="4" borderId="3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55" xfId="0" applyFont="1" applyFill="1" applyBorder="1" applyAlignment="1">
      <alignment horizontal="center" vertical="center"/>
    </xf>
    <xf numFmtId="0" fontId="7" fillId="0" borderId="20" xfId="0" applyFont="1" applyFill="1" applyBorder="1" applyAlignment="1">
      <alignment vertical="top" wrapText="1"/>
    </xf>
    <xf numFmtId="0" fontId="7" fillId="0" borderId="13" xfId="0" applyFont="1" applyFill="1" applyBorder="1" applyAlignment="1">
      <alignment horizontal="center" vertical="top"/>
    </xf>
    <xf numFmtId="0" fontId="7" fillId="2" borderId="66" xfId="0" applyFont="1" applyFill="1" applyBorder="1" applyAlignment="1">
      <alignment horizontal="center" vertical="center"/>
    </xf>
    <xf numFmtId="0" fontId="6" fillId="2" borderId="55" xfId="0" applyFont="1" applyFill="1" applyBorder="1" applyAlignment="1">
      <alignment vertical="top" wrapText="1"/>
    </xf>
    <xf numFmtId="0" fontId="6" fillId="2" borderId="55" xfId="0" applyFont="1" applyFill="1" applyBorder="1" applyAlignment="1">
      <alignment horizontal="left" vertical="top" wrapText="1"/>
    </xf>
    <xf numFmtId="0" fontId="6" fillId="5" borderId="46" xfId="0" applyFont="1" applyFill="1" applyBorder="1" applyAlignment="1">
      <alignment horizontal="left" wrapText="1"/>
    </xf>
    <xf numFmtId="0" fontId="6" fillId="5" borderId="59" xfId="0" applyFont="1" applyFill="1" applyBorder="1" applyAlignment="1">
      <alignment horizontal="left" wrapText="1"/>
    </xf>
    <xf numFmtId="9" fontId="6" fillId="6" borderId="21" xfId="1" applyFont="1" applyFill="1" applyBorder="1" applyAlignment="1">
      <alignment horizontal="left" wrapText="1"/>
    </xf>
    <xf numFmtId="0" fontId="7" fillId="5" borderId="32" xfId="0" applyFont="1" applyFill="1" applyBorder="1" applyAlignment="1">
      <alignment horizontal="center" vertical="center"/>
    </xf>
    <xf numFmtId="0" fontId="7" fillId="5" borderId="26" xfId="0" applyFont="1" applyFill="1" applyBorder="1" applyAlignment="1">
      <alignment horizontal="center" vertical="center"/>
    </xf>
    <xf numFmtId="9" fontId="7" fillId="6" borderId="22" xfId="1" applyFont="1" applyFill="1" applyBorder="1" applyAlignment="1">
      <alignment horizontal="center" vertical="center"/>
    </xf>
    <xf numFmtId="0" fontId="7" fillId="5" borderId="29" xfId="0" applyFont="1" applyFill="1" applyBorder="1" applyAlignment="1">
      <alignment horizontal="center" vertical="center"/>
    </xf>
    <xf numFmtId="0" fontId="7" fillId="5" borderId="38" xfId="0" applyFont="1" applyFill="1" applyBorder="1" applyAlignment="1">
      <alignment horizontal="center" vertical="center"/>
    </xf>
    <xf numFmtId="9" fontId="7" fillId="6" borderId="9" xfId="1" applyFont="1" applyFill="1" applyBorder="1" applyAlignment="1">
      <alignment horizontal="center" vertical="center"/>
    </xf>
    <xf numFmtId="0" fontId="7" fillId="5" borderId="30" xfId="0" applyFont="1" applyFill="1" applyBorder="1" applyAlignment="1">
      <alignment horizontal="center" vertical="center"/>
    </xf>
    <xf numFmtId="0" fontId="7" fillId="5" borderId="39" xfId="0" applyFont="1" applyFill="1" applyBorder="1" applyAlignment="1">
      <alignment horizontal="center" vertical="center"/>
    </xf>
    <xf numFmtId="9" fontId="7" fillId="6" borderId="23" xfId="1" applyFont="1" applyFill="1" applyBorder="1" applyAlignment="1">
      <alignment horizontal="center" vertical="center"/>
    </xf>
    <xf numFmtId="0" fontId="7" fillId="5" borderId="31" xfId="0" applyFont="1" applyFill="1" applyBorder="1" applyAlignment="1">
      <alignment horizontal="center" vertical="center"/>
    </xf>
    <xf numFmtId="0" fontId="7" fillId="5" borderId="36" xfId="0" applyFont="1" applyFill="1" applyBorder="1" applyAlignment="1">
      <alignment horizontal="center" vertical="center"/>
    </xf>
    <xf numFmtId="9" fontId="7" fillId="6" borderId="4" xfId="1" applyFont="1" applyFill="1" applyBorder="1" applyAlignment="1">
      <alignment horizontal="center" vertical="center"/>
    </xf>
    <xf numFmtId="0" fontId="7" fillId="5" borderId="46" xfId="0" applyFont="1" applyFill="1" applyBorder="1" applyAlignment="1">
      <alignment horizontal="center" vertical="center"/>
    </xf>
    <xf numFmtId="0" fontId="7" fillId="5" borderId="59" xfId="0" applyFont="1" applyFill="1" applyBorder="1" applyAlignment="1">
      <alignment horizontal="center" vertical="center"/>
    </xf>
    <xf numFmtId="9" fontId="7" fillId="6" borderId="21" xfId="1" applyFont="1" applyFill="1" applyBorder="1" applyAlignment="1">
      <alignment horizontal="center" vertical="center"/>
    </xf>
    <xf numFmtId="0" fontId="7" fillId="5" borderId="34" xfId="0" applyFont="1" applyFill="1" applyBorder="1" applyAlignment="1">
      <alignment horizontal="center" vertical="center"/>
    </xf>
    <xf numFmtId="0" fontId="7" fillId="5" borderId="60" xfId="0" applyFont="1" applyFill="1" applyBorder="1" applyAlignment="1">
      <alignment horizontal="center" vertical="center"/>
    </xf>
    <xf numFmtId="9" fontId="7" fillId="6" borderId="5" xfId="1" applyFont="1" applyFill="1" applyBorder="1" applyAlignment="1">
      <alignment horizontal="center" vertical="center"/>
    </xf>
    <xf numFmtId="0" fontId="7" fillId="5" borderId="33" xfId="0" applyFont="1" applyFill="1" applyBorder="1" applyAlignment="1">
      <alignment horizontal="center" vertical="center"/>
    </xf>
    <xf numFmtId="0" fontId="7" fillId="5" borderId="40" xfId="0" applyFont="1" applyFill="1" applyBorder="1" applyAlignment="1">
      <alignment horizontal="center" vertical="center"/>
    </xf>
    <xf numFmtId="9" fontId="7" fillId="6" borderId="24" xfId="1" applyFont="1" applyFill="1" applyBorder="1" applyAlignment="1">
      <alignment horizontal="center" vertical="center"/>
    </xf>
    <xf numFmtId="9" fontId="7" fillId="0" borderId="0" xfId="1" applyFont="1" applyAlignment="1">
      <alignment horizontal="center"/>
    </xf>
    <xf numFmtId="0" fontId="7" fillId="0" borderId="0" xfId="0" applyFont="1" applyBorder="1" applyAlignment="1">
      <alignment horizontal="center" vertical="center"/>
    </xf>
    <xf numFmtId="9" fontId="7" fillId="0" borderId="0" xfId="1" applyFont="1" applyBorder="1" applyAlignment="1">
      <alignment horizontal="center" vertical="center"/>
    </xf>
    <xf numFmtId="0" fontId="7" fillId="5" borderId="31" xfId="0" applyFont="1" applyFill="1" applyBorder="1" applyAlignment="1">
      <alignment horizontal="center"/>
    </xf>
    <xf numFmtId="0" fontId="7" fillId="5" borderId="36" xfId="0" applyFont="1" applyFill="1" applyBorder="1" applyAlignment="1">
      <alignment horizontal="center"/>
    </xf>
    <xf numFmtId="9" fontId="7" fillId="6" borderId="4" xfId="1" applyFont="1" applyFill="1" applyBorder="1" applyAlignment="1">
      <alignment horizontal="center"/>
    </xf>
    <xf numFmtId="0" fontId="7" fillId="5" borderId="32" xfId="0" applyFont="1" applyFill="1" applyBorder="1" applyAlignment="1">
      <alignment horizontal="center"/>
    </xf>
    <xf numFmtId="0" fontId="7" fillId="5" borderId="26" xfId="0" applyFont="1" applyFill="1" applyBorder="1" applyAlignment="1">
      <alignment horizontal="center"/>
    </xf>
    <xf numFmtId="9" fontId="7" fillId="6" borderId="22" xfId="1" applyFont="1" applyFill="1" applyBorder="1" applyAlignment="1">
      <alignment horizontal="center"/>
    </xf>
    <xf numFmtId="0" fontId="7" fillId="5" borderId="33" xfId="0" applyFont="1" applyFill="1" applyBorder="1" applyAlignment="1">
      <alignment horizontal="center"/>
    </xf>
    <xf numFmtId="0" fontId="7" fillId="5" borderId="40" xfId="0" applyFont="1" applyFill="1" applyBorder="1" applyAlignment="1">
      <alignment horizontal="center"/>
    </xf>
    <xf numFmtId="9" fontId="7" fillId="6" borderId="24" xfId="1" applyFont="1" applyFill="1" applyBorder="1" applyAlignment="1">
      <alignment horizontal="center"/>
    </xf>
    <xf numFmtId="0" fontId="7" fillId="5" borderId="35" xfId="0" applyFont="1" applyFill="1" applyBorder="1" applyAlignment="1">
      <alignment horizontal="center" vertical="center"/>
    </xf>
    <xf numFmtId="0" fontId="7" fillId="5" borderId="37" xfId="0" applyFont="1" applyFill="1" applyBorder="1" applyAlignment="1">
      <alignment horizontal="center" vertical="center"/>
    </xf>
    <xf numFmtId="9" fontId="7" fillId="6" borderId="10" xfId="1" applyFont="1" applyFill="1" applyBorder="1" applyAlignment="1">
      <alignment horizontal="center" vertical="center"/>
    </xf>
    <xf numFmtId="0" fontId="7" fillId="5" borderId="58" xfId="0" applyFont="1" applyFill="1" applyBorder="1" applyAlignment="1">
      <alignment horizontal="center" vertical="center"/>
    </xf>
    <xf numFmtId="0" fontId="7" fillId="5" borderId="61" xfId="0" applyFont="1" applyFill="1" applyBorder="1" applyAlignment="1">
      <alignment horizontal="center" vertical="center"/>
    </xf>
    <xf numFmtId="9" fontId="7" fillId="6" borderId="11" xfId="1" applyFont="1" applyFill="1" applyBorder="1" applyAlignment="1">
      <alignment horizontal="center" vertical="center"/>
    </xf>
    <xf numFmtId="0" fontId="7" fillId="5" borderId="29" xfId="0" applyFont="1" applyFill="1" applyBorder="1" applyAlignment="1">
      <alignment horizontal="center"/>
    </xf>
    <xf numFmtId="0" fontId="7" fillId="5" borderId="38" xfId="0" applyFont="1" applyFill="1" applyBorder="1" applyAlignment="1">
      <alignment horizontal="center"/>
    </xf>
    <xf numFmtId="9" fontId="7" fillId="6" borderId="9" xfId="1" applyFont="1" applyFill="1" applyBorder="1" applyAlignment="1">
      <alignment horizontal="center"/>
    </xf>
    <xf numFmtId="0" fontId="7" fillId="5" borderId="30" xfId="0" applyFont="1" applyFill="1" applyBorder="1" applyAlignment="1">
      <alignment horizontal="center"/>
    </xf>
    <xf numFmtId="0" fontId="7" fillId="5" borderId="39" xfId="0" applyFont="1" applyFill="1" applyBorder="1" applyAlignment="1">
      <alignment horizontal="center"/>
    </xf>
    <xf numFmtId="9" fontId="7" fillId="6" borderId="23" xfId="1" applyFont="1" applyFill="1" applyBorder="1" applyAlignment="1">
      <alignment horizontal="center"/>
    </xf>
    <xf numFmtId="0" fontId="7" fillId="5" borderId="34" xfId="0" applyFont="1" applyFill="1" applyBorder="1" applyAlignment="1">
      <alignment horizontal="center"/>
    </xf>
    <xf numFmtId="0" fontId="7" fillId="5" borderId="60" xfId="0" applyFont="1" applyFill="1" applyBorder="1" applyAlignment="1">
      <alignment horizontal="center"/>
    </xf>
    <xf numFmtId="9" fontId="7" fillId="6" borderId="5" xfId="1" applyFont="1" applyFill="1" applyBorder="1" applyAlignment="1">
      <alignment horizontal="center"/>
    </xf>
    <xf numFmtId="0" fontId="7" fillId="5" borderId="55" xfId="0" applyFont="1" applyFill="1" applyBorder="1" applyAlignment="1">
      <alignment horizontal="center" vertical="center"/>
    </xf>
    <xf numFmtId="9" fontId="7" fillId="6" borderId="15" xfId="1" applyFont="1" applyFill="1" applyBorder="1" applyAlignment="1">
      <alignment horizontal="center" vertical="center"/>
    </xf>
    <xf numFmtId="0" fontId="7" fillId="5" borderId="54" xfId="0" applyFont="1" applyFill="1" applyBorder="1" applyAlignment="1">
      <alignment horizontal="center" vertical="center"/>
    </xf>
    <xf numFmtId="9" fontId="7" fillId="6" borderId="65" xfId="1" applyFont="1" applyFill="1" applyBorder="1" applyAlignment="1">
      <alignment horizontal="center" vertical="center"/>
    </xf>
    <xf numFmtId="9" fontId="7" fillId="6" borderId="7" xfId="1" applyFont="1" applyFill="1" applyBorder="1" applyAlignment="1">
      <alignment horizontal="center" vertical="center"/>
    </xf>
    <xf numFmtId="0" fontId="7" fillId="5" borderId="44" xfId="0" applyFont="1" applyFill="1" applyBorder="1" applyAlignment="1">
      <alignment horizontal="center" vertical="center"/>
    </xf>
    <xf numFmtId="9" fontId="7" fillId="6" borderId="6" xfId="1" applyFont="1" applyFill="1" applyBorder="1" applyAlignment="1">
      <alignment horizontal="center" vertical="center"/>
    </xf>
    <xf numFmtId="0" fontId="7" fillId="5" borderId="44" xfId="0" applyFont="1" applyFill="1" applyBorder="1" applyAlignment="1">
      <alignment horizontal="center"/>
    </xf>
    <xf numFmtId="9" fontId="7" fillId="6" borderId="6" xfId="1" applyFont="1" applyFill="1" applyBorder="1" applyAlignment="1">
      <alignment horizontal="center"/>
    </xf>
    <xf numFmtId="0" fontId="7" fillId="5" borderId="56" xfId="0" applyFont="1" applyFill="1" applyBorder="1" applyAlignment="1">
      <alignment horizontal="center" vertical="center"/>
    </xf>
    <xf numFmtId="9" fontId="7" fillId="6" borderId="50" xfId="1" applyFont="1" applyFill="1" applyBorder="1" applyAlignment="1">
      <alignment horizontal="center" vertical="center"/>
    </xf>
    <xf numFmtId="0" fontId="6" fillId="0" borderId="68" xfId="0" applyFont="1" applyBorder="1" applyAlignment="1">
      <alignment horizontal="center" wrapText="1"/>
    </xf>
    <xf numFmtId="0" fontId="6" fillId="3" borderId="69" xfId="0" applyFont="1" applyFill="1" applyBorder="1" applyAlignment="1">
      <alignment horizontal="center" vertical="center"/>
    </xf>
    <xf numFmtId="0" fontId="6" fillId="2" borderId="70" xfId="0" applyFont="1" applyFill="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1" xfId="0" applyFont="1" applyFill="1" applyBorder="1" applyAlignment="1">
      <alignment horizontal="center" vertical="center"/>
    </xf>
    <xf numFmtId="0" fontId="7" fillId="3" borderId="69" xfId="0" applyFont="1" applyFill="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3" borderId="73" xfId="0" applyFont="1" applyFill="1" applyBorder="1" applyAlignment="1">
      <alignment horizontal="center" vertical="center"/>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6" fillId="0" borderId="77" xfId="0" applyFont="1" applyBorder="1" applyAlignment="1">
      <alignment horizontal="center" vertical="center" wrapText="1"/>
    </xf>
    <xf numFmtId="0" fontId="6" fillId="3" borderId="78" xfId="0" applyFont="1" applyFill="1" applyBorder="1" applyAlignment="1">
      <alignment horizontal="center" vertical="center" wrapText="1"/>
    </xf>
    <xf numFmtId="0" fontId="7" fillId="2" borderId="79" xfId="0" applyFont="1" applyFill="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3" borderId="78" xfId="0" applyFont="1" applyFill="1" applyBorder="1" applyAlignment="1">
      <alignment horizontal="center" vertical="center"/>
    </xf>
    <xf numFmtId="0" fontId="7" fillId="4" borderId="82" xfId="0" applyFont="1" applyFill="1" applyBorder="1" applyAlignment="1">
      <alignment horizontal="center" vertical="center"/>
    </xf>
    <xf numFmtId="0" fontId="7" fillId="4" borderId="83" xfId="0" applyFont="1" applyFill="1" applyBorder="1" applyAlignment="1">
      <alignment horizontal="center" vertical="center"/>
    </xf>
    <xf numFmtId="0" fontId="7" fillId="3" borderId="84" xfId="0" applyFont="1" applyFill="1" applyBorder="1" applyAlignment="1">
      <alignment horizontal="center" vertical="center"/>
    </xf>
    <xf numFmtId="0" fontId="7" fillId="4" borderId="85"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86" xfId="0" applyFont="1" applyFill="1" applyBorder="1" applyAlignment="1">
      <alignment horizontal="center" vertical="center"/>
    </xf>
    <xf numFmtId="0" fontId="7" fillId="4" borderId="80" xfId="0" applyFont="1" applyFill="1" applyBorder="1" applyAlignment="1">
      <alignment horizontal="center" vertical="center"/>
    </xf>
    <xf numFmtId="0" fontId="7" fillId="4" borderId="81" xfId="0" applyFont="1" applyFill="1" applyBorder="1" applyAlignment="1">
      <alignment horizontal="center" vertical="center"/>
    </xf>
    <xf numFmtId="0" fontId="7" fillId="4" borderId="87" xfId="0" applyFont="1" applyFill="1" applyBorder="1" applyAlignment="1">
      <alignment horizontal="center" vertical="center"/>
    </xf>
    <xf numFmtId="0" fontId="6" fillId="2" borderId="79" xfId="0" applyFont="1" applyFill="1" applyBorder="1" applyAlignment="1">
      <alignment horizontal="center" vertical="center"/>
    </xf>
    <xf numFmtId="0" fontId="7" fillId="0" borderId="88" xfId="0" applyFont="1" applyBorder="1" applyAlignment="1">
      <alignment horizontal="center" vertical="center"/>
    </xf>
    <xf numFmtId="0" fontId="6" fillId="3" borderId="79" xfId="0" applyFont="1" applyFill="1" applyBorder="1" applyAlignment="1">
      <alignment horizontal="center" vertical="center" wrapText="1"/>
    </xf>
    <xf numFmtId="0" fontId="6" fillId="3" borderId="70" xfId="0" applyFont="1" applyFill="1" applyBorder="1" applyAlignment="1">
      <alignment horizontal="center" vertical="center"/>
    </xf>
    <xf numFmtId="0" fontId="7" fillId="4" borderId="89" xfId="0" applyFont="1" applyFill="1" applyBorder="1" applyAlignment="1">
      <alignment horizontal="center" vertical="center"/>
    </xf>
    <xf numFmtId="0" fontId="7" fillId="4" borderId="90" xfId="0" applyFont="1" applyFill="1" applyBorder="1" applyAlignment="1">
      <alignment horizontal="center" vertical="center"/>
    </xf>
    <xf numFmtId="0" fontId="5" fillId="3" borderId="27" xfId="0" applyFont="1" applyFill="1" applyBorder="1" applyAlignment="1">
      <alignment horizontal="left" vertical="center"/>
    </xf>
    <xf numFmtId="0" fontId="5" fillId="3" borderId="25" xfId="0" applyFont="1" applyFill="1" applyBorder="1" applyAlignment="1">
      <alignment horizontal="left" vertical="center"/>
    </xf>
    <xf numFmtId="0" fontId="5" fillId="3" borderId="27" xfId="0" applyFont="1" applyFill="1" applyBorder="1" applyAlignment="1">
      <alignment horizontal="left" vertical="top"/>
    </xf>
    <xf numFmtId="0" fontId="5" fillId="3" borderId="12" xfId="0" applyFont="1" applyFill="1" applyBorder="1" applyAlignment="1">
      <alignment horizontal="left" vertical="top"/>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xf numFmtId="0" fontId="5" fillId="3" borderId="14" xfId="0" applyFont="1" applyFill="1" applyBorder="1" applyAlignment="1">
      <alignment horizontal="left" vertical="top"/>
    </xf>
    <xf numFmtId="0" fontId="5" fillId="3" borderId="15" xfId="0" applyFont="1" applyFill="1" applyBorder="1" applyAlignment="1">
      <alignment horizontal="left" vertical="top"/>
    </xf>
    <xf numFmtId="0" fontId="5" fillId="3" borderId="41" xfId="0" applyFont="1" applyFill="1" applyBorder="1" applyAlignment="1">
      <alignment horizontal="left" vertical="top"/>
    </xf>
    <xf numFmtId="0" fontId="5" fillId="3" borderId="45" xfId="0" applyFont="1" applyFill="1" applyBorder="1" applyAlignment="1">
      <alignment horizontal="left" vertical="top"/>
    </xf>
    <xf numFmtId="9" fontId="6" fillId="6" borderId="10" xfId="1" applyFont="1" applyFill="1" applyBorder="1" applyAlignment="1">
      <alignment horizontal="center" wrapText="1"/>
    </xf>
    <xf numFmtId="9" fontId="6" fillId="6" borderId="23" xfId="1" applyFont="1" applyFill="1" applyBorder="1" applyAlignment="1">
      <alignment horizontal="center" wrapText="1"/>
    </xf>
    <xf numFmtId="0" fontId="11" fillId="0" borderId="76" xfId="0" applyFont="1" applyBorder="1" applyAlignment="1">
      <alignment horizontal="center"/>
    </xf>
    <xf numFmtId="0" fontId="11" fillId="0" borderId="62" xfId="0" applyFont="1" applyBorder="1" applyAlignment="1">
      <alignment horizontal="center"/>
    </xf>
    <xf numFmtId="0" fontId="11" fillId="0" borderId="67" xfId="0" applyFont="1" applyBorder="1" applyAlignment="1">
      <alignment horizontal="center"/>
    </xf>
    <xf numFmtId="0" fontId="11" fillId="0" borderId="0" xfId="0" applyFont="1" applyBorder="1" applyAlignment="1">
      <alignment horizontal="center"/>
    </xf>
    <xf numFmtId="0" fontId="6" fillId="5" borderId="35" xfId="0" applyFont="1" applyFill="1" applyBorder="1" applyAlignment="1">
      <alignment horizontal="center" wrapText="1"/>
    </xf>
    <xf numFmtId="0" fontId="6" fillId="5" borderId="30" xfId="0" applyFont="1" applyFill="1" applyBorder="1" applyAlignment="1">
      <alignment horizontal="center" wrapText="1"/>
    </xf>
    <xf numFmtId="0" fontId="6" fillId="5" borderId="57" xfId="0" applyFont="1" applyFill="1" applyBorder="1" applyAlignment="1">
      <alignment horizontal="center" wrapText="1"/>
    </xf>
    <xf numFmtId="0" fontId="6" fillId="5" borderId="54" xfId="0" applyFont="1" applyFill="1" applyBorder="1" applyAlignment="1">
      <alignment horizontal="center" wrapText="1"/>
    </xf>
    <xf numFmtId="0" fontId="5" fillId="3" borderId="48" xfId="0" applyFont="1" applyFill="1" applyBorder="1" applyAlignment="1">
      <alignment horizontal="left" vertical="top"/>
    </xf>
    <xf numFmtId="0" fontId="5" fillId="3" borderId="18" xfId="0" applyFont="1" applyFill="1" applyBorder="1" applyAlignment="1">
      <alignment horizontal="left" vertical="top"/>
    </xf>
    <xf numFmtId="0" fontId="11" fillId="0" borderId="51" xfId="0" applyFont="1" applyBorder="1" applyAlignment="1">
      <alignment horizontal="center"/>
    </xf>
    <xf numFmtId="0" fontId="5" fillId="3" borderId="25" xfId="0" applyFont="1" applyFill="1" applyBorder="1" applyAlignment="1">
      <alignment horizontal="left" vertical="top"/>
    </xf>
    <xf numFmtId="9" fontId="1" fillId="6" borderId="9" xfId="1" applyNumberFormat="1" applyFont="1" applyFill="1" applyBorder="1" applyAlignment="1">
      <alignment horizontal="center"/>
    </xf>
  </cellXfs>
  <cellStyles count="2">
    <cellStyle name="Procent" xfId="1" builtinId="5"/>
    <cellStyle name="Standaard" xfId="0" builtinId="0"/>
  </cellStyles>
  <dxfs count="5">
    <dxf>
      <fill>
        <patternFill>
          <bgColor rgb="FFD00000"/>
        </patternFill>
      </fill>
    </dxf>
    <dxf>
      <fill>
        <patternFill>
          <bgColor rgb="FFD00000"/>
        </patternFill>
      </fill>
    </dxf>
    <dxf>
      <fill>
        <patternFill>
          <bgColor rgb="FFD00000"/>
        </patternFill>
      </fill>
    </dxf>
    <dxf>
      <fill>
        <patternFill>
          <bgColor rgb="FFD00000"/>
        </patternFill>
      </fill>
    </dxf>
    <dxf>
      <fill>
        <patternFill>
          <bgColor rgb="FFD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Desktop\TRIPOD%20DE%20form\TRIPOD%20data%20extraction_dec%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luded refs &amp; clin domains"/>
      <sheetName val="Numbers per domain"/>
      <sheetName val="Data extraction - general info"/>
      <sheetName val="Data extraction - TRIPOD items"/>
      <sheetName val="Lists"/>
      <sheetName val="Blad1"/>
      <sheetName val="Blad2"/>
    </sheetNames>
    <sheetDataSet>
      <sheetData sheetId="0"/>
      <sheetData sheetId="1"/>
      <sheetData sheetId="2"/>
      <sheetData sheetId="3"/>
      <sheetData sheetId="4">
        <row r="12">
          <cell r="A12" t="str">
            <v>no</v>
          </cell>
        </row>
        <row r="13">
          <cell r="A13" t="str">
            <v>classification tree</v>
          </cell>
        </row>
        <row r="14">
          <cell r="A14" t="str">
            <v>neural network</v>
          </cell>
        </row>
        <row r="15">
          <cell r="A15" t="str">
            <v>genetic programming</v>
          </cell>
        </row>
        <row r="16">
          <cell r="A16" t="str">
            <v>random forest</v>
          </cell>
        </row>
        <row r="17">
          <cell r="A17" t="str">
            <v>vector machine learning techniques</v>
          </cell>
        </row>
        <row r="18">
          <cell r="A18" t="str">
            <v>other</v>
          </cell>
        </row>
      </sheetData>
      <sheetData sheetId="5"/>
      <sheetData sheetId="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zoomScale="80" zoomScaleNormal="80" workbookViewId="0">
      <selection activeCell="A8" sqref="A8"/>
    </sheetView>
  </sheetViews>
  <sheetFormatPr defaultRowHeight="15" x14ac:dyDescent="0.25"/>
  <cols>
    <col min="1" max="1" width="114" customWidth="1"/>
  </cols>
  <sheetData>
    <row r="1" spans="1:1" s="6" customFormat="1" ht="32.25" customHeight="1" x14ac:dyDescent="0.25">
      <c r="A1" s="124" t="s">
        <v>218</v>
      </c>
    </row>
    <row r="2" spans="1:1" s="6" customFormat="1" ht="112.5" customHeight="1" thickBot="1" x14ac:dyDescent="0.3">
      <c r="A2" s="125" t="s">
        <v>219</v>
      </c>
    </row>
    <row r="3" spans="1:1" ht="20.25" customHeight="1" x14ac:dyDescent="0.3">
      <c r="A3" s="122" t="s">
        <v>220</v>
      </c>
    </row>
    <row r="4" spans="1:1" s="86" customFormat="1" ht="169.5" customHeight="1" x14ac:dyDescent="0.25">
      <c r="A4" s="120" t="s">
        <v>221</v>
      </c>
    </row>
    <row r="5" spans="1:1" s="86" customFormat="1" ht="140.25" customHeight="1" x14ac:dyDescent="0.25">
      <c r="A5" s="119" t="s">
        <v>216</v>
      </c>
    </row>
    <row r="6" spans="1:1" s="86" customFormat="1" ht="158.25" customHeight="1" thickBot="1" x14ac:dyDescent="0.3">
      <c r="A6" s="123" t="s">
        <v>222</v>
      </c>
    </row>
    <row r="7" spans="1:1" ht="18.75" x14ac:dyDescent="0.3">
      <c r="A7" s="122" t="s">
        <v>134</v>
      </c>
    </row>
    <row r="8" spans="1:1" s="6" customFormat="1" ht="144" customHeight="1" thickBot="1" x14ac:dyDescent="0.3">
      <c r="A8" s="121" t="s">
        <v>223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7" sqref="E7"/>
    </sheetView>
  </sheetViews>
  <sheetFormatPr defaultRowHeight="15" x14ac:dyDescent="0.25"/>
  <cols>
    <col min="1" max="1" width="43.7109375" customWidth="1"/>
    <col min="2" max="4" width="28.7109375" customWidth="1"/>
  </cols>
  <sheetData>
    <row r="1" spans="1:5" x14ac:dyDescent="0.25">
      <c r="A1" s="12" t="s">
        <v>4</v>
      </c>
      <c r="B1" s="7"/>
      <c r="C1" s="7"/>
      <c r="D1" s="7"/>
      <c r="E1" t="s">
        <v>224</v>
      </c>
    </row>
    <row r="2" spans="1:5" x14ac:dyDescent="0.25">
      <c r="A2" s="12" t="s">
        <v>0</v>
      </c>
      <c r="B2" s="8"/>
      <c r="C2" s="8"/>
      <c r="D2" s="8"/>
    </row>
    <row r="3" spans="1:5" x14ac:dyDescent="0.25">
      <c r="A3" s="13" t="s">
        <v>5</v>
      </c>
      <c r="B3" s="7"/>
      <c r="C3" s="7"/>
      <c r="D3" s="7"/>
    </row>
    <row r="4" spans="1:5" x14ac:dyDescent="0.25">
      <c r="A4" s="12" t="s">
        <v>1</v>
      </c>
      <c r="B4" s="9"/>
      <c r="C4" s="9"/>
      <c r="D4" s="9"/>
    </row>
    <row r="5" spans="1:5" x14ac:dyDescent="0.25">
      <c r="A5" s="12" t="s">
        <v>2</v>
      </c>
      <c r="B5" s="9"/>
      <c r="C5" s="9"/>
      <c r="D5" s="9"/>
    </row>
    <row r="6" spans="1:5" s="6" customFormat="1" ht="39.75" customHeight="1" x14ac:dyDescent="0.25">
      <c r="A6" s="14" t="s">
        <v>25</v>
      </c>
      <c r="B6" s="10"/>
      <c r="C6" s="10"/>
      <c r="D6" s="10"/>
    </row>
    <row r="7" spans="1:5" s="6" customFormat="1" ht="41.25" customHeight="1" x14ac:dyDescent="0.25">
      <c r="A7" s="14" t="s">
        <v>24</v>
      </c>
      <c r="B7" s="87"/>
      <c r="C7" s="87"/>
      <c r="D7" s="87"/>
    </row>
    <row r="8" spans="1:5" s="6" customFormat="1" ht="53.25" customHeight="1" x14ac:dyDescent="0.25">
      <c r="A8" s="88" t="s">
        <v>139</v>
      </c>
      <c r="B8" s="87"/>
      <c r="C8" s="87"/>
      <c r="D8" s="87"/>
    </row>
    <row r="9" spans="1:5" ht="63" customHeight="1" thickBot="1" x14ac:dyDescent="0.3">
      <c r="A9" s="15" t="s">
        <v>3</v>
      </c>
      <c r="B9" s="11"/>
      <c r="C9" s="11"/>
      <c r="D9" s="11"/>
    </row>
  </sheetData>
  <conditionalFormatting sqref="B1:B5">
    <cfRule type="expression" dxfId="4" priority="4">
      <formula>#REF!=1</formula>
    </cfRule>
  </conditionalFormatting>
  <conditionalFormatting sqref="C1:C5">
    <cfRule type="expression" dxfId="2" priority="2">
      <formula>#REF!=1</formula>
    </cfRule>
  </conditionalFormatting>
  <conditionalFormatting sqref="D1:D5">
    <cfRule type="expression" dxfId="0" priority="1">
      <formula>#REF!=1</formula>
    </cfRule>
  </conditionalFormatting>
  <dataValidations count="2">
    <dataValidation type="list" allowBlank="1" showInputMessage="1" showErrorMessage="1" sqref="B6:D6">
      <formula1>DiagnProgn</formula1>
    </dataValidation>
    <dataValidation type="list" allowBlank="1" showInputMessage="1" showErrorMessage="1" sqref="B8:D8">
      <formula1>Same_different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Lists!$A$6:$A$11</xm:f>
          </x14:formula1>
          <xm:sqref>B7:D7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topLeftCell="A112" zoomScaleNormal="100" workbookViewId="0">
      <selection activeCell="C127" sqref="C127"/>
    </sheetView>
  </sheetViews>
  <sheetFormatPr defaultRowHeight="15" x14ac:dyDescent="0.25"/>
  <cols>
    <col min="1" max="1" width="4.7109375" style="17" customWidth="1"/>
    <col min="2" max="2" width="70.28515625" style="18" customWidth="1"/>
    <col min="3" max="5" width="14.85546875" customWidth="1"/>
    <col min="6" max="6" width="9.42578125" bestFit="1" customWidth="1"/>
    <col min="8" max="8" width="19.7109375" style="21" customWidth="1"/>
    <col min="9" max="9" width="17.42578125" style="21" customWidth="1"/>
    <col min="10" max="10" width="16.85546875" style="183" customWidth="1"/>
  </cols>
  <sheetData>
    <row r="1" spans="1:10" ht="52.5" thickBot="1" x14ac:dyDescent="0.3">
      <c r="A1" s="28"/>
      <c r="B1" s="118" t="s">
        <v>215</v>
      </c>
      <c r="C1" s="42" t="s">
        <v>104</v>
      </c>
      <c r="D1" s="42" t="s">
        <v>104</v>
      </c>
      <c r="E1" s="42" t="s">
        <v>104</v>
      </c>
      <c r="F1" s="114" t="s">
        <v>203</v>
      </c>
      <c r="H1" s="159" t="s">
        <v>205</v>
      </c>
      <c r="I1" s="160" t="s">
        <v>204</v>
      </c>
      <c r="J1" s="161" t="s">
        <v>206</v>
      </c>
    </row>
    <row r="2" spans="1:10" ht="15.75" thickBot="1" x14ac:dyDescent="0.3">
      <c r="A2" s="254" t="s">
        <v>51</v>
      </c>
      <c r="B2" s="255"/>
      <c r="C2" s="83"/>
      <c r="D2" s="83"/>
      <c r="E2" s="83"/>
      <c r="H2" s="162"/>
      <c r="I2" s="163"/>
      <c r="J2" s="164"/>
    </row>
    <row r="3" spans="1:10" ht="39" thickBot="1" x14ac:dyDescent="0.3">
      <c r="A3" s="38">
        <v>1</v>
      </c>
      <c r="B3" s="39" t="s">
        <v>26</v>
      </c>
      <c r="C3" s="58">
        <f>IF(AND(C4="Y",C5="Y",C6="Y",C7="Y"),1,0)</f>
        <v>0</v>
      </c>
      <c r="D3" s="58">
        <f>IF(AND(D4="Y",D5="Y",D6="Y",D7="Y"),1,0)</f>
        <v>0</v>
      </c>
      <c r="E3" s="58">
        <f>IF(AND(E4="Y",E5="Y",E6="Y",E7="Y"),1,0)</f>
        <v>0</v>
      </c>
      <c r="H3" s="165">
        <f>COUNTIF(C3:E3,1) + COUNTIF(C3:E3,0)</f>
        <v>3</v>
      </c>
      <c r="I3" s="166">
        <f>COUNTIF(C3:E3,1)</f>
        <v>0</v>
      </c>
      <c r="J3" s="167">
        <f>I3/H3</f>
        <v>0</v>
      </c>
    </row>
    <row r="4" spans="1:10" ht="25.5" x14ac:dyDescent="0.25">
      <c r="A4" s="49" t="s">
        <v>54</v>
      </c>
      <c r="B4" s="25" t="s">
        <v>58</v>
      </c>
      <c r="C4" s="59"/>
      <c r="D4" s="59"/>
      <c r="E4" s="59"/>
      <c r="H4" s="168"/>
      <c r="I4" s="169"/>
      <c r="J4" s="170"/>
    </row>
    <row r="5" spans="1:10" ht="25.5" x14ac:dyDescent="0.25">
      <c r="A5" s="50" t="s">
        <v>55</v>
      </c>
      <c r="B5" s="24" t="s">
        <v>59</v>
      </c>
      <c r="C5" s="59"/>
      <c r="D5" s="59"/>
      <c r="E5" s="59"/>
      <c r="H5" s="171"/>
      <c r="I5" s="172"/>
      <c r="J5" s="173"/>
    </row>
    <row r="6" spans="1:10" x14ac:dyDescent="0.25">
      <c r="A6" s="50" t="s">
        <v>56</v>
      </c>
      <c r="B6" s="24" t="s">
        <v>52</v>
      </c>
      <c r="C6" s="59"/>
      <c r="D6" s="59"/>
      <c r="E6" s="59"/>
      <c r="H6" s="171"/>
      <c r="I6" s="172"/>
      <c r="J6" s="173"/>
    </row>
    <row r="7" spans="1:10" ht="15.75" thickBot="1" x14ac:dyDescent="0.3">
      <c r="A7" s="51" t="s">
        <v>57</v>
      </c>
      <c r="B7" s="44" t="s">
        <v>53</v>
      </c>
      <c r="C7" s="59"/>
      <c r="D7" s="59"/>
      <c r="E7" s="59"/>
      <c r="H7" s="162"/>
      <c r="I7" s="163"/>
      <c r="J7" s="164"/>
    </row>
    <row r="8" spans="1:10" ht="39" thickBot="1" x14ac:dyDescent="0.3">
      <c r="A8" s="43">
        <v>2</v>
      </c>
      <c r="B8" s="39" t="s">
        <v>27</v>
      </c>
      <c r="C8" s="58">
        <f>IF(AND(C9="Y",C10="Y",C11="Y",C12="Y",C13="Y",(OR(C14="Y",C14="NA")),C15="Y",C16="Y",C17="Y",C18="Y",C19="Y",C20="Y"),1,0)</f>
        <v>0</v>
      </c>
      <c r="D8" s="58">
        <f>IF(AND(D9="Y",D10="Y",D11="Y",D12="Y",D13="Y",(OR(D14="Y",D14="NA")),D15="Y",D16="Y",D17="Y",D18="Y",D19="Y",D20="Y"),1,0)</f>
        <v>0</v>
      </c>
      <c r="E8" s="58">
        <f>IF(AND(E9="Y",E10="Y",E11="Y",E12="Y",E13="Y",(OR(E14="Y",E14="NA")),E15="Y",E16="Y",E17="Y",E18="Y",E19="Y",E20="Y"),1,0)</f>
        <v>0</v>
      </c>
      <c r="H8" s="165">
        <f t="shared" ref="H8:H66" si="0">COUNTIF(C8:E8,1) + COUNTIF(C8:E8,0)</f>
        <v>3</v>
      </c>
      <c r="I8" s="166">
        <f>COUNTIF(C8:E8,1)</f>
        <v>0</v>
      </c>
      <c r="J8" s="167">
        <f>I8/H8</f>
        <v>0</v>
      </c>
    </row>
    <row r="9" spans="1:10" x14ac:dyDescent="0.25">
      <c r="A9" s="49" t="s">
        <v>54</v>
      </c>
      <c r="B9" s="25" t="s">
        <v>60</v>
      </c>
      <c r="C9" s="59"/>
      <c r="D9" s="59"/>
      <c r="E9" s="59"/>
      <c r="H9" s="174"/>
      <c r="I9" s="175"/>
      <c r="J9" s="176"/>
    </row>
    <row r="10" spans="1:10" ht="25.5" x14ac:dyDescent="0.25">
      <c r="A10" s="50" t="s">
        <v>55</v>
      </c>
      <c r="B10" s="25" t="s">
        <v>61</v>
      </c>
      <c r="C10" s="59"/>
      <c r="D10" s="59"/>
      <c r="E10" s="59"/>
      <c r="H10" s="168"/>
      <c r="I10" s="169"/>
      <c r="J10" s="170"/>
    </row>
    <row r="11" spans="1:10" ht="51" x14ac:dyDescent="0.25">
      <c r="A11" s="50" t="s">
        <v>56</v>
      </c>
      <c r="B11" s="24" t="s">
        <v>74</v>
      </c>
      <c r="C11" s="59"/>
      <c r="D11" s="59"/>
      <c r="E11" s="59"/>
      <c r="H11" s="171"/>
      <c r="I11" s="172"/>
      <c r="J11" s="173"/>
    </row>
    <row r="12" spans="1:10" ht="38.25" x14ac:dyDescent="0.25">
      <c r="A12" s="50" t="s">
        <v>57</v>
      </c>
      <c r="B12" s="24" t="s">
        <v>62</v>
      </c>
      <c r="C12" s="59"/>
      <c r="D12" s="59"/>
      <c r="E12" s="59"/>
      <c r="H12" s="171"/>
      <c r="I12" s="172"/>
      <c r="J12" s="173"/>
    </row>
    <row r="13" spans="1:10" x14ac:dyDescent="0.25">
      <c r="A13" s="50" t="s">
        <v>63</v>
      </c>
      <c r="B13" s="24" t="s">
        <v>64</v>
      </c>
      <c r="C13" s="59"/>
      <c r="D13" s="59"/>
      <c r="E13" s="59"/>
      <c r="H13" s="171"/>
      <c r="I13" s="172"/>
      <c r="J13" s="173"/>
    </row>
    <row r="14" spans="1:10" ht="38.25" x14ac:dyDescent="0.25">
      <c r="A14" s="50" t="s">
        <v>65</v>
      </c>
      <c r="B14" s="22" t="s">
        <v>142</v>
      </c>
      <c r="C14" s="60"/>
      <c r="D14" s="60"/>
      <c r="E14" s="60"/>
      <c r="H14" s="171"/>
      <c r="I14" s="172"/>
      <c r="J14" s="173"/>
    </row>
    <row r="15" spans="1:10" ht="89.25" x14ac:dyDescent="0.25">
      <c r="A15" s="50" t="s">
        <v>66</v>
      </c>
      <c r="B15" s="24" t="s">
        <v>67</v>
      </c>
      <c r="C15" s="59"/>
      <c r="D15" s="59"/>
      <c r="E15" s="59"/>
      <c r="H15" s="171"/>
      <c r="I15" s="172"/>
      <c r="J15" s="173"/>
    </row>
    <row r="16" spans="1:10" x14ac:dyDescent="0.25">
      <c r="A16" s="50" t="s">
        <v>68</v>
      </c>
      <c r="B16" s="24" t="s">
        <v>69</v>
      </c>
      <c r="C16" s="59"/>
      <c r="D16" s="59"/>
      <c r="E16" s="59"/>
      <c r="H16" s="171"/>
      <c r="I16" s="172"/>
      <c r="J16" s="173"/>
    </row>
    <row r="17" spans="1:10" ht="55.5" customHeight="1" x14ac:dyDescent="0.25">
      <c r="A17" s="50" t="s">
        <v>70</v>
      </c>
      <c r="B17" s="24" t="s">
        <v>71</v>
      </c>
      <c r="C17" s="59"/>
      <c r="D17" s="59"/>
      <c r="E17" s="59"/>
      <c r="H17" s="171"/>
      <c r="I17" s="172"/>
      <c r="J17" s="173"/>
    </row>
    <row r="18" spans="1:10" ht="38.25" x14ac:dyDescent="0.25">
      <c r="A18" s="50" t="s">
        <v>72</v>
      </c>
      <c r="B18" s="24" t="s">
        <v>225</v>
      </c>
      <c r="C18" s="59"/>
      <c r="D18" s="59"/>
      <c r="E18" s="59"/>
      <c r="H18" s="171"/>
      <c r="I18" s="172"/>
      <c r="J18" s="173"/>
    </row>
    <row r="19" spans="1:10" ht="38.25" x14ac:dyDescent="0.25">
      <c r="A19" s="50" t="s">
        <v>73</v>
      </c>
      <c r="B19" s="24" t="s">
        <v>226</v>
      </c>
      <c r="C19" s="59"/>
      <c r="D19" s="59"/>
      <c r="E19" s="59"/>
      <c r="H19" s="171"/>
      <c r="I19" s="172"/>
      <c r="J19" s="173"/>
    </row>
    <row r="20" spans="1:10" ht="39" thickBot="1" x14ac:dyDescent="0.3">
      <c r="A20" s="51" t="s">
        <v>75</v>
      </c>
      <c r="B20" s="44" t="s">
        <v>76</v>
      </c>
      <c r="C20" s="59"/>
      <c r="D20" s="59"/>
      <c r="E20" s="59"/>
      <c r="H20" s="177"/>
      <c r="I20" s="178"/>
      <c r="J20" s="179"/>
    </row>
    <row r="21" spans="1:10" ht="39" thickBot="1" x14ac:dyDescent="0.3">
      <c r="A21" s="43" t="s">
        <v>28</v>
      </c>
      <c r="B21" s="39" t="s">
        <v>77</v>
      </c>
      <c r="C21" s="58">
        <f>IF(AND(C22="Y",C23="Y"),1,0)</f>
        <v>0</v>
      </c>
      <c r="D21" s="58">
        <f>IF(AND(D22="Y",D23="Y"),1,0)</f>
        <v>0</v>
      </c>
      <c r="E21" s="58">
        <f>IF(AND(E22="Y",E23="Y"),1,0)</f>
        <v>0</v>
      </c>
      <c r="H21" s="165">
        <f t="shared" si="0"/>
        <v>3</v>
      </c>
      <c r="I21" s="166">
        <f>COUNTIF(C21:E21,1)</f>
        <v>0</v>
      </c>
      <c r="J21" s="167">
        <f>I21/H21</f>
        <v>0</v>
      </c>
    </row>
    <row r="22" spans="1:10" x14ac:dyDescent="0.25">
      <c r="A22" s="49" t="s">
        <v>54</v>
      </c>
      <c r="B22" s="25" t="s">
        <v>78</v>
      </c>
      <c r="C22" s="59"/>
      <c r="D22" s="59"/>
      <c r="E22" s="59"/>
      <c r="H22" s="168"/>
      <c r="I22" s="169"/>
      <c r="J22" s="170"/>
    </row>
    <row r="23" spans="1:10" ht="18" customHeight="1" thickBot="1" x14ac:dyDescent="0.3">
      <c r="A23" s="51" t="s">
        <v>55</v>
      </c>
      <c r="B23" s="44" t="s">
        <v>79</v>
      </c>
      <c r="C23" s="59"/>
      <c r="D23" s="59"/>
      <c r="E23" s="59"/>
      <c r="H23" s="162"/>
      <c r="I23" s="163"/>
      <c r="J23" s="164"/>
    </row>
    <row r="24" spans="1:10" ht="26.25" thickBot="1" x14ac:dyDescent="0.3">
      <c r="A24" s="38" t="s">
        <v>29</v>
      </c>
      <c r="B24" s="39" t="s">
        <v>80</v>
      </c>
      <c r="C24" s="58">
        <f>IF(C25="Y",1,0)</f>
        <v>0</v>
      </c>
      <c r="D24" s="58">
        <f>IF(D25="Y",1,0)</f>
        <v>0</v>
      </c>
      <c r="E24" s="58">
        <f>IF(E25="Y",1,0)</f>
        <v>0</v>
      </c>
      <c r="H24" s="165">
        <f t="shared" si="0"/>
        <v>3</v>
      </c>
      <c r="I24" s="166">
        <f>COUNTIF(C24:E24,1)</f>
        <v>0</v>
      </c>
      <c r="J24" s="167">
        <f>I24/H24</f>
        <v>0</v>
      </c>
    </row>
    <row r="25" spans="1:10" ht="26.25" thickBot="1" x14ac:dyDescent="0.3">
      <c r="A25" s="52" t="s">
        <v>54</v>
      </c>
      <c r="B25" s="45" t="s">
        <v>81</v>
      </c>
      <c r="C25" s="59"/>
      <c r="D25" s="59"/>
      <c r="E25" s="59"/>
      <c r="H25" s="168"/>
      <c r="I25" s="169"/>
      <c r="J25" s="170"/>
    </row>
    <row r="26" spans="1:10" ht="15.75" thickBot="1" x14ac:dyDescent="0.3">
      <c r="A26" s="256" t="s">
        <v>30</v>
      </c>
      <c r="B26" s="257"/>
      <c r="C26" s="83"/>
      <c r="D26" s="83"/>
      <c r="E26" s="83"/>
      <c r="H26" s="162"/>
      <c r="I26" s="163"/>
      <c r="J26" s="164"/>
    </row>
    <row r="27" spans="1:10" ht="39" thickBot="1" x14ac:dyDescent="0.3">
      <c r="A27" s="38" t="s">
        <v>15</v>
      </c>
      <c r="B27" s="39" t="s">
        <v>82</v>
      </c>
      <c r="C27" s="58">
        <f>IF(C28="Y",1,0)</f>
        <v>0</v>
      </c>
      <c r="D27" s="58">
        <f>IF(D28="Y",1,0)</f>
        <v>0</v>
      </c>
      <c r="E27" s="58">
        <f>IF(E28="Y",1,0)</f>
        <v>0</v>
      </c>
      <c r="H27" s="165">
        <f t="shared" si="0"/>
        <v>3</v>
      </c>
      <c r="I27" s="166">
        <f>COUNTIF(C27:E27,1)</f>
        <v>0</v>
      </c>
      <c r="J27" s="167">
        <f>I27/H27</f>
        <v>0</v>
      </c>
    </row>
    <row r="28" spans="1:10" ht="64.5" thickBot="1" x14ac:dyDescent="0.3">
      <c r="A28" s="52" t="s">
        <v>54</v>
      </c>
      <c r="B28" s="45" t="s">
        <v>83</v>
      </c>
      <c r="C28" s="59"/>
      <c r="D28" s="59"/>
      <c r="E28" s="59"/>
      <c r="H28" s="180"/>
      <c r="I28" s="181"/>
      <c r="J28" s="182"/>
    </row>
    <row r="29" spans="1:10" ht="26.25" thickBot="1" x14ac:dyDescent="0.3">
      <c r="A29" s="43" t="s">
        <v>31</v>
      </c>
      <c r="B29" s="41" t="s">
        <v>84</v>
      </c>
      <c r="C29" s="58">
        <f>IF(AND(OR(C30="Y",C30="R"),OR(C31="Y",C31="R"),OR(C32="Y",C32="NA")),1,0)</f>
        <v>0</v>
      </c>
      <c r="D29" s="58">
        <f>IF(AND(OR(D30="Y",D30="R"),OR(D31="Y",D31="R"),OR(D32="Y",D32="NA")),1,0)</f>
        <v>0</v>
      </c>
      <c r="E29" s="58">
        <f>IF(AND(OR(E30="Y",E30="R"),OR(E31="Y",E31="R"),OR(E32="Y",E32="NA")),1,0)</f>
        <v>0</v>
      </c>
      <c r="H29" s="165">
        <f t="shared" si="0"/>
        <v>3</v>
      </c>
      <c r="I29" s="166">
        <f>COUNTIF(C29:E29,1)</f>
        <v>0</v>
      </c>
      <c r="J29" s="167">
        <f>I29/H29</f>
        <v>0</v>
      </c>
    </row>
    <row r="30" spans="1:10" x14ac:dyDescent="0.25">
      <c r="A30" s="49" t="s">
        <v>54</v>
      </c>
      <c r="B30" s="46" t="s">
        <v>140</v>
      </c>
      <c r="C30" s="59"/>
      <c r="D30" s="59"/>
      <c r="E30" s="59"/>
      <c r="H30" s="168"/>
      <c r="I30" s="169"/>
      <c r="J30" s="170"/>
    </row>
    <row r="31" spans="1:10" x14ac:dyDescent="0.25">
      <c r="A31" s="50" t="s">
        <v>55</v>
      </c>
      <c r="B31" s="22" t="s">
        <v>141</v>
      </c>
      <c r="C31" s="59"/>
      <c r="D31" s="59"/>
      <c r="E31" s="59"/>
      <c r="H31" s="171"/>
      <c r="I31" s="172"/>
      <c r="J31" s="173"/>
    </row>
    <row r="32" spans="1:10" ht="63.75" customHeight="1" thickBot="1" x14ac:dyDescent="0.3">
      <c r="A32" s="51" t="s">
        <v>56</v>
      </c>
      <c r="B32" s="26" t="s">
        <v>196</v>
      </c>
      <c r="C32" s="60"/>
      <c r="D32" s="60"/>
      <c r="E32" s="60"/>
      <c r="H32" s="162"/>
      <c r="I32" s="163"/>
      <c r="J32" s="164"/>
    </row>
    <row r="33" spans="1:10" ht="39" thickBot="1" x14ac:dyDescent="0.3">
      <c r="A33" s="43" t="s">
        <v>32</v>
      </c>
      <c r="B33" s="41" t="s">
        <v>85</v>
      </c>
      <c r="C33" s="58">
        <f>IF(AND(OR(C34="Y",C34="R"),OR(C35="Y",C35="R"),OR(C36="Y",C36="R")),1,0)</f>
        <v>0</v>
      </c>
      <c r="D33" s="58">
        <f>IF(AND(OR(D34="Y",D34="R"),OR(D35="Y",D35="R"),OR(D36="Y",D36="R")),1,0)</f>
        <v>0</v>
      </c>
      <c r="E33" s="58">
        <f>IF(AND(OR(E34="Y",E34="R"),OR(E35="Y",E35="R"),OR(E36="Y",E36="R")),1,0)</f>
        <v>0</v>
      </c>
      <c r="H33" s="165">
        <f t="shared" si="0"/>
        <v>3</v>
      </c>
      <c r="I33" s="166">
        <f>COUNTIF(C33:E33,1)</f>
        <v>0</v>
      </c>
      <c r="J33" s="167">
        <f>I33/H33</f>
        <v>0</v>
      </c>
    </row>
    <row r="34" spans="1:10" ht="39.75" customHeight="1" x14ac:dyDescent="0.25">
      <c r="A34" s="49" t="s">
        <v>54</v>
      </c>
      <c r="B34" s="46" t="s">
        <v>143</v>
      </c>
      <c r="C34" s="59"/>
      <c r="D34" s="59"/>
      <c r="E34" s="59"/>
      <c r="H34" s="168"/>
      <c r="I34" s="169"/>
      <c r="J34" s="170"/>
    </row>
    <row r="35" spans="1:10" ht="38.25" x14ac:dyDescent="0.25">
      <c r="A35" s="50" t="s">
        <v>55</v>
      </c>
      <c r="B35" s="22" t="s">
        <v>144</v>
      </c>
      <c r="C35" s="59"/>
      <c r="D35" s="59"/>
      <c r="E35" s="59"/>
      <c r="H35" s="171"/>
      <c r="I35" s="172"/>
      <c r="J35" s="173"/>
    </row>
    <row r="36" spans="1:10" ht="39" thickBot="1" x14ac:dyDescent="0.3">
      <c r="A36" s="51" t="s">
        <v>56</v>
      </c>
      <c r="B36" s="26" t="s">
        <v>145</v>
      </c>
      <c r="C36" s="59"/>
      <c r="D36" s="59"/>
      <c r="E36" s="59"/>
      <c r="H36" s="162"/>
      <c r="I36" s="163"/>
      <c r="J36" s="164"/>
    </row>
    <row r="37" spans="1:10" ht="15.75" thickBot="1" x14ac:dyDescent="0.3">
      <c r="A37" s="43" t="s">
        <v>33</v>
      </c>
      <c r="B37" s="41" t="s">
        <v>86</v>
      </c>
      <c r="C37" s="58">
        <f>IF(C38="Y",1,0)</f>
        <v>0</v>
      </c>
      <c r="D37" s="58">
        <f>IF(D38="Y",1,0)</f>
        <v>0</v>
      </c>
      <c r="E37" s="58">
        <f>IF(E38="Y",1,0)</f>
        <v>0</v>
      </c>
      <c r="H37" s="165">
        <f t="shared" si="0"/>
        <v>3</v>
      </c>
      <c r="I37" s="166">
        <f>COUNTIF(C37:E37,1)</f>
        <v>0</v>
      </c>
      <c r="J37" s="167">
        <f>I37/H37</f>
        <v>0</v>
      </c>
    </row>
    <row r="38" spans="1:10" ht="51.75" thickBot="1" x14ac:dyDescent="0.3">
      <c r="A38" s="52" t="s">
        <v>54</v>
      </c>
      <c r="B38" s="45" t="s">
        <v>146</v>
      </c>
      <c r="C38" s="59"/>
      <c r="D38" s="59"/>
      <c r="E38" s="59"/>
      <c r="H38" s="180"/>
      <c r="I38" s="181"/>
      <c r="J38" s="182"/>
    </row>
    <row r="39" spans="1:10" ht="26.25" thickBot="1" x14ac:dyDescent="0.3">
      <c r="A39" s="38" t="s">
        <v>34</v>
      </c>
      <c r="B39" s="39" t="s">
        <v>87</v>
      </c>
      <c r="C39" s="58">
        <f>IF(C40="Y",1,(IF(C40="NA","Not applicable",0)))</f>
        <v>0</v>
      </c>
      <c r="D39" s="58">
        <f>IF(D40="Y",1,(IF(D40="NA","Not applicable",0)))</f>
        <v>0</v>
      </c>
      <c r="E39" s="58">
        <f>IF(E40="Y",1,(IF(E40="NA","Not applicable",0)))</f>
        <v>0</v>
      </c>
      <c r="H39" s="165">
        <f t="shared" si="0"/>
        <v>3</v>
      </c>
      <c r="I39" s="166">
        <f>COUNTIF(C39:E39,1)</f>
        <v>0</v>
      </c>
      <c r="J39" s="167">
        <f>I39/H39</f>
        <v>0</v>
      </c>
    </row>
    <row r="40" spans="1:10" ht="77.25" thickBot="1" x14ac:dyDescent="0.3">
      <c r="A40" s="52" t="s">
        <v>54</v>
      </c>
      <c r="B40" s="47" t="s">
        <v>171</v>
      </c>
      <c r="C40" s="60"/>
      <c r="D40" s="60"/>
      <c r="E40" s="60"/>
      <c r="H40" s="180"/>
      <c r="I40" s="181"/>
      <c r="J40" s="182"/>
    </row>
    <row r="41" spans="1:10" ht="26.25" thickBot="1" x14ac:dyDescent="0.3">
      <c r="A41" s="43" t="s">
        <v>35</v>
      </c>
      <c r="B41" s="39" t="s">
        <v>88</v>
      </c>
      <c r="C41" s="58">
        <f>IF(AND(OR(C42="Y",C42="R"),OR(C43="Y",C43="R"),OR(C44="Y",C44="R")),1,0)</f>
        <v>0</v>
      </c>
      <c r="D41" s="58">
        <f>IF(AND(OR(D42="Y",D42="R"),OR(D43="Y",D43="R"),OR(D44="Y",D44="R")),1,0)</f>
        <v>0</v>
      </c>
      <c r="E41" s="58">
        <f>IF(AND(OR(E42="Y",E42="R"),OR(E43="Y",E43="R"),OR(E44="Y",E44="R")),1,0)</f>
        <v>0</v>
      </c>
      <c r="H41" s="165">
        <f t="shared" si="0"/>
        <v>3</v>
      </c>
      <c r="I41" s="166">
        <f>COUNTIF(C41:E41,1)</f>
        <v>0</v>
      </c>
      <c r="J41" s="167">
        <f>I41/H41</f>
        <v>0</v>
      </c>
    </row>
    <row r="42" spans="1:10" ht="38.25" x14ac:dyDescent="0.25">
      <c r="A42" s="49" t="s">
        <v>54</v>
      </c>
      <c r="B42" s="25" t="s">
        <v>147</v>
      </c>
      <c r="C42" s="59"/>
      <c r="D42" s="59"/>
      <c r="E42" s="59"/>
      <c r="H42" s="168"/>
      <c r="I42" s="169"/>
      <c r="J42" s="170"/>
    </row>
    <row r="43" spans="1:10" ht="25.5" x14ac:dyDescent="0.25">
      <c r="A43" s="50" t="s">
        <v>55</v>
      </c>
      <c r="B43" s="22" t="s">
        <v>148</v>
      </c>
      <c r="C43" s="59"/>
      <c r="D43" s="59"/>
      <c r="E43" s="59"/>
      <c r="H43" s="171"/>
      <c r="I43" s="172"/>
      <c r="J43" s="173"/>
    </row>
    <row r="44" spans="1:10" ht="15.75" thickBot="1" x14ac:dyDescent="0.3">
      <c r="A44" s="51" t="s">
        <v>56</v>
      </c>
      <c r="B44" s="44" t="s">
        <v>149</v>
      </c>
      <c r="C44" s="59"/>
      <c r="D44" s="59"/>
      <c r="E44" s="59"/>
      <c r="H44" s="162"/>
      <c r="I44" s="163"/>
      <c r="J44" s="164"/>
    </row>
    <row r="45" spans="1:10" ht="15.75" thickBot="1" x14ac:dyDescent="0.3">
      <c r="A45" s="43" t="s">
        <v>36</v>
      </c>
      <c r="B45" s="41" t="s">
        <v>89</v>
      </c>
      <c r="C45" s="58">
        <f>IF(C46="Y",1,0)</f>
        <v>0</v>
      </c>
      <c r="D45" s="58">
        <f>IF(D46="Y",1,0)</f>
        <v>0</v>
      </c>
      <c r="E45" s="58">
        <f>IF(E46="Y",1,0)</f>
        <v>0</v>
      </c>
      <c r="H45" s="165">
        <f t="shared" si="0"/>
        <v>3</v>
      </c>
      <c r="I45" s="166">
        <f>COUNTIF(C45:E45,1)</f>
        <v>0</v>
      </c>
      <c r="J45" s="167">
        <f>I45/H45</f>
        <v>0</v>
      </c>
    </row>
    <row r="46" spans="1:10" ht="51.75" thickBot="1" x14ac:dyDescent="0.3">
      <c r="A46" s="52" t="s">
        <v>54</v>
      </c>
      <c r="B46" s="45" t="s">
        <v>150</v>
      </c>
      <c r="C46" s="59"/>
      <c r="D46" s="59"/>
      <c r="E46" s="59"/>
      <c r="H46" s="180"/>
      <c r="I46" s="181"/>
      <c r="J46" s="182"/>
    </row>
    <row r="47" spans="1:10" ht="39" thickBot="1" x14ac:dyDescent="0.3">
      <c r="A47" s="38" t="s">
        <v>37</v>
      </c>
      <c r="B47" s="41" t="s">
        <v>90</v>
      </c>
      <c r="C47" s="58">
        <f>IF(AND(C48="Y",OR(C49="Y",C49="R"),OR(C50="Y",C50="R"),OR(C51="Y",C51="R")),1,0)</f>
        <v>0</v>
      </c>
      <c r="D47" s="58">
        <f>IF(AND(D48="Y",OR(D49="Y",D49="R"),OR(D50="Y",D50="R"),OR(D51="Y",D51="R")),1,0)</f>
        <v>0</v>
      </c>
      <c r="E47" s="58">
        <f>IF(AND(E48="Y",OR(E49="Y",E49="R"),OR(E50="Y",E50="R"),OR(E51="Y",E51="R")),1,0)</f>
        <v>0</v>
      </c>
      <c r="H47" s="165">
        <f t="shared" si="0"/>
        <v>3</v>
      </c>
      <c r="I47" s="166">
        <f>COUNTIF(C47:E47,1)</f>
        <v>0</v>
      </c>
      <c r="J47" s="167">
        <f>I47/H47</f>
        <v>0</v>
      </c>
    </row>
    <row r="48" spans="1:10" ht="89.25" x14ac:dyDescent="0.25">
      <c r="A48" s="49" t="s">
        <v>54</v>
      </c>
      <c r="B48" s="25" t="s">
        <v>151</v>
      </c>
      <c r="C48" s="59"/>
      <c r="D48" s="59"/>
      <c r="E48" s="59"/>
      <c r="H48" s="168"/>
      <c r="I48" s="169"/>
      <c r="J48" s="170"/>
    </row>
    <row r="49" spans="1:10" x14ac:dyDescent="0.25">
      <c r="A49" s="50" t="s">
        <v>55</v>
      </c>
      <c r="B49" s="22" t="s">
        <v>152</v>
      </c>
      <c r="C49" s="59"/>
      <c r="D49" s="59"/>
      <c r="E49" s="59"/>
      <c r="H49" s="171"/>
      <c r="I49" s="172"/>
      <c r="J49" s="173"/>
    </row>
    <row r="50" spans="1:10" x14ac:dyDescent="0.25">
      <c r="A50" s="50" t="s">
        <v>56</v>
      </c>
      <c r="B50" s="24" t="s">
        <v>153</v>
      </c>
      <c r="C50" s="59"/>
      <c r="D50" s="59"/>
      <c r="E50" s="59"/>
      <c r="H50" s="171"/>
      <c r="I50" s="172"/>
      <c r="J50" s="173"/>
    </row>
    <row r="51" spans="1:10" ht="15.75" thickBot="1" x14ac:dyDescent="0.3">
      <c r="A51" s="51" t="s">
        <v>57</v>
      </c>
      <c r="B51" s="44" t="s">
        <v>154</v>
      </c>
      <c r="C51" s="59"/>
      <c r="D51" s="59"/>
      <c r="E51" s="59"/>
      <c r="H51" s="162"/>
      <c r="I51" s="163"/>
      <c r="J51" s="164"/>
    </row>
    <row r="52" spans="1:10" ht="26.25" thickBot="1" x14ac:dyDescent="0.3">
      <c r="A52" s="43" t="s">
        <v>38</v>
      </c>
      <c r="B52" s="41" t="s">
        <v>91</v>
      </c>
      <c r="C52" s="58">
        <f>IF(AND(C53="Y",C54="Y"),1,0)</f>
        <v>0</v>
      </c>
      <c r="D52" s="58">
        <f>IF(AND(D53="Y",D54="Y"),1,0)</f>
        <v>0</v>
      </c>
      <c r="E52" s="58">
        <f>IF(AND(E53="Y",E54="Y"),1,0)</f>
        <v>0</v>
      </c>
      <c r="H52" s="165">
        <f t="shared" si="0"/>
        <v>3</v>
      </c>
      <c r="I52" s="166">
        <f>COUNTIF(C52:E52,1)</f>
        <v>0</v>
      </c>
      <c r="J52" s="167">
        <f>I52/H52</f>
        <v>0</v>
      </c>
    </row>
    <row r="53" spans="1:10" ht="63.75" x14ac:dyDescent="0.25">
      <c r="A53" s="49" t="s">
        <v>54</v>
      </c>
      <c r="B53" s="25" t="s">
        <v>155</v>
      </c>
      <c r="C53" s="59"/>
      <c r="D53" s="59"/>
      <c r="E53" s="59"/>
      <c r="H53" s="168"/>
      <c r="I53" s="169"/>
      <c r="J53" s="170"/>
    </row>
    <row r="54" spans="1:10" ht="26.25" thickBot="1" x14ac:dyDescent="0.3">
      <c r="A54" s="51" t="s">
        <v>55</v>
      </c>
      <c r="B54" s="44" t="s">
        <v>92</v>
      </c>
      <c r="C54" s="59"/>
      <c r="D54" s="59"/>
      <c r="E54" s="59"/>
      <c r="H54" s="162"/>
      <c r="I54" s="163"/>
      <c r="J54" s="164"/>
    </row>
    <row r="55" spans="1:10" ht="15.75" thickBot="1" x14ac:dyDescent="0.3">
      <c r="A55" s="43">
        <v>8</v>
      </c>
      <c r="B55" s="41" t="s">
        <v>93</v>
      </c>
      <c r="C55" s="58">
        <f>IF(C56="Y",1,0)</f>
        <v>0</v>
      </c>
      <c r="D55" s="58">
        <f>IF(D56="Y",1,0)</f>
        <v>0</v>
      </c>
      <c r="E55" s="58">
        <f>IF(E56="Y",1,0)</f>
        <v>0</v>
      </c>
      <c r="H55" s="165">
        <f t="shared" si="0"/>
        <v>3</v>
      </c>
      <c r="I55" s="166">
        <f>COUNTIF(C55:E55,1)</f>
        <v>0</v>
      </c>
      <c r="J55" s="167">
        <f>I55/H55</f>
        <v>0</v>
      </c>
    </row>
    <row r="56" spans="1:10" ht="51.75" thickBot="1" x14ac:dyDescent="0.3">
      <c r="A56" s="52" t="s">
        <v>54</v>
      </c>
      <c r="B56" s="45" t="s">
        <v>227</v>
      </c>
      <c r="C56" s="59"/>
      <c r="D56" s="59"/>
      <c r="E56" s="59"/>
      <c r="H56" s="180"/>
      <c r="I56" s="181"/>
      <c r="J56" s="182"/>
    </row>
    <row r="57" spans="1:10" ht="39" thickBot="1" x14ac:dyDescent="0.3">
      <c r="A57" s="38">
        <v>9</v>
      </c>
      <c r="B57" s="39" t="s">
        <v>94</v>
      </c>
      <c r="C57" s="58">
        <f>IF(AND(C58="Y",OR(C59="Y",C59="NA"),OR(C60="Y",C60="NA"),OR(C61="Y",C61="NA")),1,0)</f>
        <v>0</v>
      </c>
      <c r="D57" s="58">
        <f>IF(AND(D58="Y",OR(D59="Y",D59="NA"),OR(D60="Y",D60="NA"),OR(D61="Y",D61="NA")),1,0)</f>
        <v>0</v>
      </c>
      <c r="E57" s="58">
        <f>IF(AND(E58="Y",OR(E59="Y",E59="NA"),OR(E60="Y",E60="NA"),OR(E61="Y",E61="NA")),1,0)</f>
        <v>0</v>
      </c>
      <c r="H57" s="165">
        <f t="shared" si="0"/>
        <v>3</v>
      </c>
      <c r="I57" s="166">
        <f>COUNTIF(C57:E57,1)</f>
        <v>0</v>
      </c>
      <c r="J57" s="167">
        <f>I57/H57</f>
        <v>0</v>
      </c>
    </row>
    <row r="58" spans="1:10" ht="119.25" customHeight="1" x14ac:dyDescent="0.25">
      <c r="A58" s="49" t="s">
        <v>54</v>
      </c>
      <c r="B58" s="25" t="s">
        <v>156</v>
      </c>
      <c r="C58" s="59"/>
      <c r="D58" s="59"/>
      <c r="E58" s="59"/>
      <c r="H58" s="168"/>
      <c r="I58" s="169"/>
      <c r="J58" s="170"/>
    </row>
    <row r="59" spans="1:10" ht="38.25" x14ac:dyDescent="0.25">
      <c r="A59" s="49" t="s">
        <v>55</v>
      </c>
      <c r="B59" s="25" t="s">
        <v>172</v>
      </c>
      <c r="C59" s="60"/>
      <c r="D59" s="60"/>
      <c r="E59" s="60"/>
      <c r="H59" s="171"/>
      <c r="I59" s="172"/>
      <c r="J59" s="173"/>
    </row>
    <row r="60" spans="1:10" ht="51" x14ac:dyDescent="0.25">
      <c r="A60" s="50" t="s">
        <v>56</v>
      </c>
      <c r="B60" s="24" t="s">
        <v>229</v>
      </c>
      <c r="C60" s="60"/>
      <c r="D60" s="60"/>
      <c r="E60" s="60"/>
      <c r="H60" s="171"/>
      <c r="I60" s="172"/>
      <c r="J60" s="173"/>
    </row>
    <row r="61" spans="1:10" ht="39" thickBot="1" x14ac:dyDescent="0.3">
      <c r="A61" s="50" t="s">
        <v>57</v>
      </c>
      <c r="B61" s="24" t="s">
        <v>157</v>
      </c>
      <c r="C61" s="60"/>
      <c r="D61" s="60"/>
      <c r="E61" s="60"/>
      <c r="H61" s="162"/>
      <c r="I61" s="163"/>
      <c r="J61" s="164"/>
    </row>
    <row r="62" spans="1:10" ht="15.75" thickBot="1" x14ac:dyDescent="0.3">
      <c r="A62" s="38" t="s">
        <v>39</v>
      </c>
      <c r="B62" s="39" t="s">
        <v>95</v>
      </c>
      <c r="C62" s="58">
        <f>IF(AND(OR(C63="Y",C63="NA"),OR(C64="Y",C64="NA"),OR(C65="Y",C65="NA")),1,0)</f>
        <v>0</v>
      </c>
      <c r="D62" s="58">
        <f>IF(AND(OR(D63="Y",D63="NA"),OR(D64="Y",D64="NA"),OR(D65="Y",D65="NA")),1,0)</f>
        <v>0</v>
      </c>
      <c r="E62" s="58">
        <f>IF(AND(OR(E63="Y",E63="NA"),OR(E64="Y",E64="NA"),OR(E65="Y",E65="NA")),1,0)</f>
        <v>0</v>
      </c>
      <c r="H62" s="165">
        <f t="shared" si="0"/>
        <v>3</v>
      </c>
      <c r="I62" s="166">
        <f>COUNTIF(C62:E62,1)</f>
        <v>0</v>
      </c>
      <c r="J62" s="167">
        <f>I62/H62</f>
        <v>0</v>
      </c>
    </row>
    <row r="63" spans="1:10" ht="63.75" x14ac:dyDescent="0.25">
      <c r="A63" s="49" t="s">
        <v>54</v>
      </c>
      <c r="B63" s="25" t="s">
        <v>158</v>
      </c>
      <c r="C63" s="60"/>
      <c r="D63" s="60"/>
      <c r="E63" s="60"/>
      <c r="H63" s="168"/>
      <c r="I63" s="169"/>
      <c r="J63" s="170"/>
    </row>
    <row r="64" spans="1:10" ht="25.5" x14ac:dyDescent="0.25">
      <c r="A64" s="50" t="s">
        <v>55</v>
      </c>
      <c r="B64" s="24" t="s">
        <v>159</v>
      </c>
      <c r="C64" s="60"/>
      <c r="D64" s="60"/>
      <c r="E64" s="60"/>
      <c r="H64" s="171"/>
      <c r="I64" s="172"/>
      <c r="J64" s="173"/>
    </row>
    <row r="65" spans="1:10" ht="39" thickBot="1" x14ac:dyDescent="0.3">
      <c r="A65" s="50" t="s">
        <v>56</v>
      </c>
      <c r="B65" s="24" t="s">
        <v>160</v>
      </c>
      <c r="C65" s="60"/>
      <c r="D65" s="60"/>
      <c r="E65" s="60"/>
      <c r="H65" s="162"/>
      <c r="I65" s="163"/>
      <c r="J65" s="164"/>
    </row>
    <row r="66" spans="1:10" ht="26.25" thickBot="1" x14ac:dyDescent="0.3">
      <c r="A66" s="43" t="s">
        <v>16</v>
      </c>
      <c r="B66" s="39" t="s">
        <v>96</v>
      </c>
      <c r="C66" s="58">
        <f>IF(AND(C67="Y",OR(C68="Y",C68="NA"),OR(C69="Y",C69="NA"),C70="Y",OR(C71="Y",C71="NA"),C72="Y"),1,0)</f>
        <v>0</v>
      </c>
      <c r="D66" s="58">
        <f>IF(AND(D67="Y",OR(D68="Y",D68="NA"),OR(D69="Y",D69="NA"),D70="Y",OR(D71="Y",D71="NA"),D72="Y"),1,0)</f>
        <v>0</v>
      </c>
      <c r="E66" s="58">
        <f>IF(AND(E67="Y",OR(E68="Y",E68="NA"),OR(E69="Y",E69="NA"),E70="Y",OR(E71="Y",E71="NA"),E72="Y"),1,0)</f>
        <v>0</v>
      </c>
      <c r="H66" s="165">
        <f t="shared" si="0"/>
        <v>3</v>
      </c>
      <c r="I66" s="166">
        <f>COUNTIF(C66:E66,1)</f>
        <v>0</v>
      </c>
      <c r="J66" s="167">
        <f>I66/H66</f>
        <v>0</v>
      </c>
    </row>
    <row r="67" spans="1:10" ht="38.25" x14ac:dyDescent="0.25">
      <c r="A67" s="49" t="s">
        <v>54</v>
      </c>
      <c r="B67" s="25" t="s">
        <v>161</v>
      </c>
      <c r="C67" s="59"/>
      <c r="D67" s="59"/>
      <c r="E67" s="59"/>
      <c r="H67" s="168"/>
      <c r="I67" s="169"/>
      <c r="J67" s="170"/>
    </row>
    <row r="68" spans="1:10" ht="89.25" x14ac:dyDescent="0.25">
      <c r="A68" s="50" t="s">
        <v>55</v>
      </c>
      <c r="B68" s="22" t="s">
        <v>162</v>
      </c>
      <c r="C68" s="60"/>
      <c r="D68" s="60"/>
      <c r="E68" s="60"/>
      <c r="H68" s="171"/>
      <c r="I68" s="172"/>
      <c r="J68" s="173"/>
    </row>
    <row r="69" spans="1:10" ht="114.75" x14ac:dyDescent="0.25">
      <c r="A69" s="50" t="s">
        <v>56</v>
      </c>
      <c r="B69" s="24" t="s">
        <v>163</v>
      </c>
      <c r="C69" s="60"/>
      <c r="D69" s="60"/>
      <c r="E69" s="60"/>
      <c r="H69" s="171"/>
      <c r="I69" s="172"/>
      <c r="J69" s="173"/>
    </row>
    <row r="70" spans="1:10" ht="63.75" x14ac:dyDescent="0.25">
      <c r="A70" s="50" t="s">
        <v>57</v>
      </c>
      <c r="B70" s="24" t="s">
        <v>164</v>
      </c>
      <c r="C70" s="59"/>
      <c r="D70" s="59"/>
      <c r="E70" s="59"/>
      <c r="H70" s="171"/>
      <c r="I70" s="172"/>
      <c r="J70" s="173"/>
    </row>
    <row r="71" spans="1:10" ht="25.5" x14ac:dyDescent="0.25">
      <c r="A71" s="50" t="s">
        <v>63</v>
      </c>
      <c r="B71" s="24" t="s">
        <v>165</v>
      </c>
      <c r="C71" s="60"/>
      <c r="D71" s="60"/>
      <c r="E71" s="60"/>
      <c r="H71" s="171"/>
      <c r="I71" s="172"/>
      <c r="J71" s="173"/>
    </row>
    <row r="72" spans="1:10" ht="51.75" thickBot="1" x14ac:dyDescent="0.3">
      <c r="A72" s="51" t="s">
        <v>65</v>
      </c>
      <c r="B72" s="44" t="s">
        <v>166</v>
      </c>
      <c r="C72" s="61"/>
      <c r="D72" s="61"/>
      <c r="E72" s="61"/>
      <c r="H72" s="162"/>
      <c r="I72" s="163"/>
      <c r="J72" s="164"/>
    </row>
    <row r="73" spans="1:10" ht="15.75" thickBot="1" x14ac:dyDescent="0.3">
      <c r="A73" s="43" t="s">
        <v>17</v>
      </c>
      <c r="B73" s="39" t="s">
        <v>97</v>
      </c>
      <c r="C73" s="58" t="s">
        <v>133</v>
      </c>
      <c r="D73" s="58" t="s">
        <v>133</v>
      </c>
      <c r="E73" s="58" t="s">
        <v>133</v>
      </c>
      <c r="H73" s="165"/>
      <c r="I73" s="166"/>
      <c r="J73" s="167"/>
    </row>
    <row r="74" spans="1:10" ht="51.75" thickBot="1" x14ac:dyDescent="0.3">
      <c r="A74" s="43" t="s">
        <v>18</v>
      </c>
      <c r="B74" s="39" t="s">
        <v>99</v>
      </c>
      <c r="C74" s="58">
        <f>IF(AND(C75="Y",C76="Y"),1,0)</f>
        <v>0</v>
      </c>
      <c r="D74" s="58">
        <f>IF(AND(D75="Y",D76="Y"),1,0)</f>
        <v>0</v>
      </c>
      <c r="E74" s="58">
        <f>IF(AND(E75="Y",E76="Y"),1,0)</f>
        <v>0</v>
      </c>
      <c r="H74" s="165">
        <f t="shared" ref="H74:H121" si="1">COUNTIF(C74:E74,1) + COUNTIF(C74:E74,0)</f>
        <v>3</v>
      </c>
      <c r="I74" s="166">
        <f>COUNTIF(C74:E74,1)</f>
        <v>0</v>
      </c>
      <c r="J74" s="167">
        <f>I74/H74</f>
        <v>0</v>
      </c>
    </row>
    <row r="75" spans="1:10" ht="25.5" x14ac:dyDescent="0.25">
      <c r="A75" s="49" t="s">
        <v>54</v>
      </c>
      <c r="B75" s="25" t="s">
        <v>186</v>
      </c>
      <c r="C75" s="59"/>
      <c r="D75" s="59"/>
      <c r="E75" s="59"/>
      <c r="H75" s="168"/>
      <c r="I75" s="169"/>
      <c r="J75" s="170"/>
    </row>
    <row r="76" spans="1:10" ht="38.25" x14ac:dyDescent="0.25">
      <c r="A76" s="50" t="s">
        <v>55</v>
      </c>
      <c r="B76" s="24" t="s">
        <v>168</v>
      </c>
      <c r="C76" s="59"/>
      <c r="D76" s="59"/>
      <c r="E76" s="59"/>
      <c r="H76" s="171"/>
      <c r="I76" s="172"/>
      <c r="J76" s="173"/>
    </row>
    <row r="77" spans="1:10" ht="51.75" thickBot="1" x14ac:dyDescent="0.3">
      <c r="A77" s="51" t="s">
        <v>56</v>
      </c>
      <c r="B77" s="44" t="s">
        <v>169</v>
      </c>
      <c r="C77" s="59"/>
      <c r="D77" s="59"/>
      <c r="E77" s="59"/>
      <c r="H77" s="162"/>
      <c r="I77" s="163"/>
      <c r="J77" s="164"/>
    </row>
    <row r="78" spans="1:10" ht="26.25" thickBot="1" x14ac:dyDescent="0.3">
      <c r="A78" s="43" t="s">
        <v>19</v>
      </c>
      <c r="B78" s="39" t="s">
        <v>101</v>
      </c>
      <c r="C78" s="58" t="s">
        <v>133</v>
      </c>
      <c r="D78" s="58" t="s">
        <v>133</v>
      </c>
      <c r="E78" s="58" t="s">
        <v>133</v>
      </c>
      <c r="H78" s="165"/>
      <c r="I78" s="166"/>
      <c r="J78" s="167"/>
    </row>
    <row r="79" spans="1:10" ht="26.25" thickBot="1" x14ac:dyDescent="0.3">
      <c r="A79" s="43">
        <v>11</v>
      </c>
      <c r="B79" s="39" t="s">
        <v>102</v>
      </c>
      <c r="C79" s="58">
        <f>IF(C80="Y",1,(IF(C80="NA","Not applicable",0)))</f>
        <v>0</v>
      </c>
      <c r="D79" s="58">
        <f>IF(D80="Y",1,(IF(D80="NA","Not applicable",0)))</f>
        <v>0</v>
      </c>
      <c r="E79" s="58">
        <f>IF(E80="Y",1,(IF(E80="NA","Not applicable",0)))</f>
        <v>0</v>
      </c>
      <c r="H79" s="165">
        <f t="shared" si="1"/>
        <v>3</v>
      </c>
      <c r="I79" s="166">
        <f>COUNTIF(C79:E79,1)</f>
        <v>0</v>
      </c>
      <c r="J79" s="167">
        <f>I79/H79</f>
        <v>0</v>
      </c>
    </row>
    <row r="80" spans="1:10" ht="51.75" thickBot="1" x14ac:dyDescent="0.3">
      <c r="A80" s="49" t="s">
        <v>54</v>
      </c>
      <c r="B80" s="25" t="s">
        <v>173</v>
      </c>
      <c r="C80" s="60"/>
      <c r="D80" s="60"/>
      <c r="E80" s="60"/>
      <c r="H80" s="180"/>
      <c r="I80" s="181"/>
      <c r="J80" s="182"/>
    </row>
    <row r="81" spans="1:10" ht="26.25" thickBot="1" x14ac:dyDescent="0.3">
      <c r="A81" s="38">
        <v>12</v>
      </c>
      <c r="B81" s="39" t="s">
        <v>103</v>
      </c>
      <c r="C81" s="58" t="s">
        <v>133</v>
      </c>
      <c r="D81" s="58" t="s">
        <v>133</v>
      </c>
      <c r="E81" s="58" t="s">
        <v>133</v>
      </c>
      <c r="H81" s="165"/>
      <c r="I81" s="166"/>
      <c r="J81" s="167"/>
    </row>
    <row r="82" spans="1:10" ht="15.75" thickBot="1" x14ac:dyDescent="0.3">
      <c r="A82" s="89" t="s">
        <v>40</v>
      </c>
      <c r="B82" s="115"/>
      <c r="C82" s="83"/>
      <c r="D82" s="83"/>
      <c r="E82" s="83"/>
      <c r="H82" s="180"/>
      <c r="I82" s="181"/>
      <c r="J82" s="182"/>
    </row>
    <row r="83" spans="1:10" ht="39" thickBot="1" x14ac:dyDescent="0.3">
      <c r="A83" s="43" t="s">
        <v>20</v>
      </c>
      <c r="B83" s="39" t="s">
        <v>105</v>
      </c>
      <c r="C83" s="58">
        <f>IF(AND(C84="Y",OR(C85="Y",C85="NA"),OR(C86="Y",C86="NA")),1,0)</f>
        <v>0</v>
      </c>
      <c r="D83" s="58">
        <f>IF(AND(D84="Y",OR(D85="Y",D85="NA"),OR(D86="Y",D86="NA")),1,0)</f>
        <v>0</v>
      </c>
      <c r="E83" s="58">
        <f>IF(AND(E84="Y",OR(E85="Y",E85="NA"),OR(E86="Y",E86="NA")),1,0)</f>
        <v>0</v>
      </c>
      <c r="H83" s="165">
        <f t="shared" si="1"/>
        <v>3</v>
      </c>
      <c r="I83" s="166">
        <f>COUNTIF(C83:E83,1)</f>
        <v>0</v>
      </c>
      <c r="J83" s="167">
        <f>I83/H83</f>
        <v>0</v>
      </c>
    </row>
    <row r="84" spans="1:10" x14ac:dyDescent="0.25">
      <c r="A84" s="49" t="s">
        <v>54</v>
      </c>
      <c r="B84" s="25" t="s">
        <v>175</v>
      </c>
      <c r="C84" s="59"/>
      <c r="D84" s="59"/>
      <c r="E84" s="59"/>
      <c r="H84" s="168"/>
      <c r="I84" s="169"/>
      <c r="J84" s="170"/>
    </row>
    <row r="85" spans="1:10" ht="25.5" x14ac:dyDescent="0.25">
      <c r="A85" s="50" t="s">
        <v>55</v>
      </c>
      <c r="B85" s="24" t="s">
        <v>176</v>
      </c>
      <c r="C85" s="60"/>
      <c r="D85" s="60"/>
      <c r="E85" s="60"/>
      <c r="H85" s="171"/>
      <c r="I85" s="172"/>
      <c r="J85" s="173"/>
    </row>
    <row r="86" spans="1:10" ht="64.5" thickBot="1" x14ac:dyDescent="0.3">
      <c r="A86" s="51" t="s">
        <v>56</v>
      </c>
      <c r="B86" s="44" t="s">
        <v>177</v>
      </c>
      <c r="C86" s="60"/>
      <c r="D86" s="60"/>
      <c r="E86" s="60"/>
      <c r="H86" s="162"/>
      <c r="I86" s="163"/>
      <c r="J86" s="164"/>
    </row>
    <row r="87" spans="1:10" ht="39" thickBot="1" x14ac:dyDescent="0.3">
      <c r="A87" s="43" t="s">
        <v>41</v>
      </c>
      <c r="B87" s="39" t="s">
        <v>106</v>
      </c>
      <c r="C87" s="58">
        <f>IF(AND(C88="Y",C89="Y",C90="Y",C91="Y"),1,0)</f>
        <v>0</v>
      </c>
      <c r="D87" s="58">
        <f>IF(AND(D88="Y",D89="Y",D90="Y",D91="Y"),1,0)</f>
        <v>0</v>
      </c>
      <c r="E87" s="58">
        <f>IF(AND(E88="Y",E89="Y",E90="Y",E91="Y"),1,0)</f>
        <v>0</v>
      </c>
      <c r="H87" s="165">
        <f t="shared" si="1"/>
        <v>3</v>
      </c>
      <c r="I87" s="166">
        <f>COUNTIF(C87:E87,1)</f>
        <v>0</v>
      </c>
      <c r="J87" s="167">
        <f>I87/H87</f>
        <v>0</v>
      </c>
    </row>
    <row r="88" spans="1:10" x14ac:dyDescent="0.25">
      <c r="A88" s="49" t="s">
        <v>54</v>
      </c>
      <c r="B88" s="25" t="s">
        <v>107</v>
      </c>
      <c r="C88" s="59"/>
      <c r="D88" s="59"/>
      <c r="E88" s="59"/>
      <c r="H88" s="168"/>
      <c r="I88" s="169"/>
      <c r="J88" s="170"/>
    </row>
    <row r="89" spans="1:10" ht="25.5" x14ac:dyDescent="0.25">
      <c r="A89" s="50" t="s">
        <v>55</v>
      </c>
      <c r="B89" s="24" t="s">
        <v>108</v>
      </c>
      <c r="C89" s="59"/>
      <c r="D89" s="59"/>
      <c r="E89" s="59"/>
      <c r="H89" s="171"/>
      <c r="I89" s="172"/>
      <c r="J89" s="173"/>
    </row>
    <row r="90" spans="1:10" x14ac:dyDescent="0.25">
      <c r="A90" s="50" t="s">
        <v>56</v>
      </c>
      <c r="B90" s="25" t="s">
        <v>109</v>
      </c>
      <c r="C90" s="59"/>
      <c r="D90" s="59"/>
      <c r="E90" s="59"/>
      <c r="H90" s="171"/>
      <c r="I90" s="172"/>
      <c r="J90" s="173"/>
    </row>
    <row r="91" spans="1:10" ht="15.75" thickBot="1" x14ac:dyDescent="0.3">
      <c r="A91" s="51" t="s">
        <v>57</v>
      </c>
      <c r="B91" s="44" t="s">
        <v>110</v>
      </c>
      <c r="C91" s="59"/>
      <c r="D91" s="59"/>
      <c r="E91" s="59"/>
      <c r="H91" s="162"/>
      <c r="I91" s="163"/>
      <c r="J91" s="164"/>
    </row>
    <row r="92" spans="1:10" ht="39" thickBot="1" x14ac:dyDescent="0.3">
      <c r="A92" s="43" t="s">
        <v>42</v>
      </c>
      <c r="B92" s="39" t="s">
        <v>111</v>
      </c>
      <c r="C92" s="58" t="s">
        <v>133</v>
      </c>
      <c r="D92" s="58" t="s">
        <v>133</v>
      </c>
      <c r="E92" s="58" t="s">
        <v>133</v>
      </c>
      <c r="H92" s="165"/>
      <c r="I92" s="166"/>
      <c r="J92" s="167"/>
    </row>
    <row r="93" spans="1:10" ht="26.25" thickBot="1" x14ac:dyDescent="0.3">
      <c r="A93" s="43" t="s">
        <v>43</v>
      </c>
      <c r="B93" s="39" t="s">
        <v>112</v>
      </c>
      <c r="C93" s="58">
        <f>IF(AND(C94="Y",OR(C95="Y",C95="NA")),1,0)</f>
        <v>0</v>
      </c>
      <c r="D93" s="58">
        <f>IF(AND(D94="Y",OR(D95="Y",D95="NA")),1,0)</f>
        <v>0</v>
      </c>
      <c r="E93" s="58">
        <f>IF(AND(E94="Y",OR(E95="Y",E95="NA")),1,0)</f>
        <v>0</v>
      </c>
      <c r="H93" s="165">
        <f t="shared" si="1"/>
        <v>3</v>
      </c>
      <c r="I93" s="166">
        <f>COUNTIF(C93:E93,1)</f>
        <v>0</v>
      </c>
      <c r="J93" s="167">
        <f>I93/H93</f>
        <v>0</v>
      </c>
    </row>
    <row r="94" spans="1:10" ht="25.5" x14ac:dyDescent="0.25">
      <c r="A94" s="49" t="s">
        <v>54</v>
      </c>
      <c r="B94" s="25" t="s">
        <v>113</v>
      </c>
      <c r="C94" s="59"/>
      <c r="D94" s="59"/>
      <c r="E94" s="59"/>
      <c r="H94" s="168"/>
      <c r="I94" s="169"/>
      <c r="J94" s="170"/>
    </row>
    <row r="95" spans="1:10" ht="39" thickBot="1" x14ac:dyDescent="0.3">
      <c r="A95" s="51" t="s">
        <v>55</v>
      </c>
      <c r="B95" s="44" t="s">
        <v>181</v>
      </c>
      <c r="C95" s="60"/>
      <c r="D95" s="60"/>
      <c r="E95" s="60"/>
      <c r="H95" s="162"/>
      <c r="I95" s="163"/>
      <c r="J95" s="164"/>
    </row>
    <row r="96" spans="1:10" ht="26.25" thickBot="1" x14ac:dyDescent="0.3">
      <c r="A96" s="43" t="s">
        <v>44</v>
      </c>
      <c r="B96" s="39" t="s">
        <v>114</v>
      </c>
      <c r="C96" s="58">
        <f>IF(C97="Y",1,(IF(C97="NA","Not applicable",0)))</f>
        <v>0</v>
      </c>
      <c r="D96" s="58">
        <f>IF(D97="Y",1,(IF(D97="NA","Not applicable",0)))</f>
        <v>0</v>
      </c>
      <c r="E96" s="58">
        <f>IF(E97="Y",1,(IF(E97="NA","Not applicable",0)))</f>
        <v>0</v>
      </c>
      <c r="H96" s="165">
        <f t="shared" si="1"/>
        <v>3</v>
      </c>
      <c r="I96" s="166">
        <f>COUNTIF(C96:E96,1)</f>
        <v>0</v>
      </c>
      <c r="J96" s="167">
        <f>I96/H96</f>
        <v>0</v>
      </c>
    </row>
    <row r="97" spans="1:10" ht="64.5" thickBot="1" x14ac:dyDescent="0.3">
      <c r="A97" s="52" t="s">
        <v>54</v>
      </c>
      <c r="B97" s="47" t="s">
        <v>182</v>
      </c>
      <c r="C97" s="60"/>
      <c r="D97" s="60"/>
      <c r="E97" s="60"/>
      <c r="H97" s="180"/>
      <c r="I97" s="181"/>
      <c r="J97" s="182"/>
    </row>
    <row r="98" spans="1:10" ht="39" thickBot="1" x14ac:dyDescent="0.3">
      <c r="A98" s="43" t="s">
        <v>45</v>
      </c>
      <c r="B98" s="39" t="s">
        <v>115</v>
      </c>
      <c r="C98" s="58">
        <f>IF(AND(C99="Y",C100="Y"),1,0)</f>
        <v>0</v>
      </c>
      <c r="D98" s="58">
        <f>IF(AND(D99="Y",D100="Y"),1,0)</f>
        <v>0</v>
      </c>
      <c r="E98" s="58">
        <f>IF(AND(E99="Y",E100="Y"),1,0)</f>
        <v>0</v>
      </c>
      <c r="H98" s="165">
        <f t="shared" si="1"/>
        <v>3</v>
      </c>
      <c r="I98" s="166">
        <f>COUNTIF(C98:E98,1)</f>
        <v>0</v>
      </c>
      <c r="J98" s="167">
        <f>I98/H98</f>
        <v>0</v>
      </c>
    </row>
    <row r="99" spans="1:10" ht="25.5" x14ac:dyDescent="0.25">
      <c r="A99" s="49" t="s">
        <v>54</v>
      </c>
      <c r="B99" s="25" t="s">
        <v>116</v>
      </c>
      <c r="C99" s="59"/>
      <c r="D99" s="59"/>
      <c r="E99" s="59"/>
      <c r="H99" s="168"/>
      <c r="I99" s="169"/>
      <c r="J99" s="170"/>
    </row>
    <row r="100" spans="1:10" ht="26.25" thickBot="1" x14ac:dyDescent="0.3">
      <c r="A100" s="51" t="s">
        <v>55</v>
      </c>
      <c r="B100" s="44" t="s">
        <v>183</v>
      </c>
      <c r="C100" s="59"/>
      <c r="D100" s="59"/>
      <c r="E100" s="59"/>
      <c r="H100" s="162"/>
      <c r="I100" s="163"/>
      <c r="J100" s="164"/>
    </row>
    <row r="101" spans="1:10" ht="15.75" thickBot="1" x14ac:dyDescent="0.3">
      <c r="A101" s="43" t="s">
        <v>46</v>
      </c>
      <c r="B101" s="39" t="s">
        <v>117</v>
      </c>
      <c r="C101" s="58">
        <f>IF(C102="Y",1,0)</f>
        <v>0</v>
      </c>
      <c r="D101" s="58">
        <f>IF(D102="Y",1,0)</f>
        <v>0</v>
      </c>
      <c r="E101" s="58">
        <f>IF(E102="Y",1,0)</f>
        <v>0</v>
      </c>
      <c r="H101" s="165">
        <f t="shared" si="1"/>
        <v>3</v>
      </c>
      <c r="I101" s="166">
        <f>COUNTIF(C101:E101,1)</f>
        <v>0</v>
      </c>
      <c r="J101" s="167">
        <f>I101/H101</f>
        <v>0</v>
      </c>
    </row>
    <row r="102" spans="1:10" ht="39" thickBot="1" x14ac:dyDescent="0.3">
      <c r="A102" s="52" t="s">
        <v>54</v>
      </c>
      <c r="B102" s="47" t="s">
        <v>118</v>
      </c>
      <c r="C102" s="59"/>
      <c r="D102" s="59"/>
      <c r="E102" s="59"/>
      <c r="H102" s="180"/>
      <c r="I102" s="181"/>
      <c r="J102" s="182"/>
    </row>
    <row r="103" spans="1:10" ht="51.75" thickBot="1" x14ac:dyDescent="0.3">
      <c r="A103" s="43">
        <v>16</v>
      </c>
      <c r="B103" s="39" t="s">
        <v>119</v>
      </c>
      <c r="C103" s="58">
        <f>IF(AND(C104="Y",C105="Y",C106="Y"),1,0)</f>
        <v>0</v>
      </c>
      <c r="D103" s="58">
        <f>IF(AND(D104="Y",D105="Y",D106="Y"),1,0)</f>
        <v>0</v>
      </c>
      <c r="E103" s="58">
        <f>IF(AND(E104="Y",E105="Y",E106="Y"),1,0)</f>
        <v>0</v>
      </c>
      <c r="H103" s="165">
        <f t="shared" si="1"/>
        <v>3</v>
      </c>
      <c r="I103" s="166">
        <f>COUNTIF(C103:E103,1)</f>
        <v>0</v>
      </c>
      <c r="J103" s="167">
        <f>I103/H103</f>
        <v>0</v>
      </c>
    </row>
    <row r="104" spans="1:10" ht="25.5" x14ac:dyDescent="0.25">
      <c r="A104" s="49" t="s">
        <v>54</v>
      </c>
      <c r="B104" s="25" t="s">
        <v>185</v>
      </c>
      <c r="C104" s="59"/>
      <c r="D104" s="59"/>
      <c r="E104" s="59"/>
      <c r="H104" s="168"/>
      <c r="I104" s="169"/>
      <c r="J104" s="170"/>
    </row>
    <row r="105" spans="1:10" ht="25.5" x14ac:dyDescent="0.25">
      <c r="A105" s="50" t="s">
        <v>55</v>
      </c>
      <c r="B105" s="22" t="s">
        <v>120</v>
      </c>
      <c r="C105" s="59"/>
      <c r="D105" s="59"/>
      <c r="E105" s="59"/>
      <c r="H105" s="171"/>
      <c r="I105" s="172"/>
      <c r="J105" s="173"/>
    </row>
    <row r="106" spans="1:10" ht="38.25" x14ac:dyDescent="0.25">
      <c r="A106" s="50" t="s">
        <v>56</v>
      </c>
      <c r="B106" s="24" t="s">
        <v>100</v>
      </c>
      <c r="C106" s="59"/>
      <c r="D106" s="59"/>
      <c r="E106" s="59"/>
      <c r="H106" s="171"/>
      <c r="I106" s="172"/>
      <c r="J106" s="173"/>
    </row>
    <row r="107" spans="1:10" ht="51.75" thickBot="1" x14ac:dyDescent="0.3">
      <c r="A107" s="51" t="s">
        <v>57</v>
      </c>
      <c r="B107" s="44" t="s">
        <v>184</v>
      </c>
      <c r="C107" s="59"/>
      <c r="D107" s="59"/>
      <c r="E107" s="59"/>
      <c r="H107" s="162"/>
      <c r="I107" s="163"/>
      <c r="J107" s="164"/>
    </row>
    <row r="108" spans="1:10" ht="39" thickBot="1" x14ac:dyDescent="0.3">
      <c r="A108" s="43">
        <v>17</v>
      </c>
      <c r="B108" s="39" t="s">
        <v>195</v>
      </c>
      <c r="C108" s="84" t="s">
        <v>133</v>
      </c>
      <c r="D108" s="84" t="s">
        <v>133</v>
      </c>
      <c r="E108" s="84" t="s">
        <v>133</v>
      </c>
      <c r="H108" s="165"/>
      <c r="I108" s="166"/>
      <c r="J108" s="167"/>
    </row>
    <row r="109" spans="1:10" ht="15.75" thickBot="1" x14ac:dyDescent="0.3">
      <c r="A109" s="89" t="s">
        <v>47</v>
      </c>
      <c r="B109" s="115"/>
      <c r="C109" s="83"/>
      <c r="D109" s="83"/>
      <c r="E109" s="83"/>
      <c r="H109" s="180"/>
      <c r="I109" s="181"/>
      <c r="J109" s="182"/>
    </row>
    <row r="110" spans="1:10" ht="26.25" thickBot="1" x14ac:dyDescent="0.3">
      <c r="A110" s="43">
        <v>18</v>
      </c>
      <c r="B110" s="39" t="s">
        <v>122</v>
      </c>
      <c r="C110" s="85">
        <f>IF(C111="Y",1,0)</f>
        <v>0</v>
      </c>
      <c r="D110" s="85">
        <f>IF(D111="Y",1,0)</f>
        <v>0</v>
      </c>
      <c r="E110" s="85">
        <f>IF(E111="Y",1,0)</f>
        <v>0</v>
      </c>
      <c r="H110" s="165">
        <f t="shared" si="1"/>
        <v>3</v>
      </c>
      <c r="I110" s="166">
        <f>COUNTIF(C110:E110,1)</f>
        <v>0</v>
      </c>
      <c r="J110" s="167">
        <f>I110/H110</f>
        <v>0</v>
      </c>
    </row>
    <row r="111" spans="1:10" ht="26.25" thickBot="1" x14ac:dyDescent="0.3">
      <c r="A111" s="52" t="s">
        <v>54</v>
      </c>
      <c r="B111" s="45" t="s">
        <v>192</v>
      </c>
      <c r="C111" s="59"/>
      <c r="D111" s="59"/>
      <c r="E111" s="59"/>
      <c r="H111" s="180"/>
      <c r="I111" s="166"/>
      <c r="J111" s="182"/>
    </row>
    <row r="112" spans="1:10" ht="26.25" thickBot="1" x14ac:dyDescent="0.3">
      <c r="A112" s="43" t="s">
        <v>48</v>
      </c>
      <c r="B112" s="39" t="s">
        <v>123</v>
      </c>
      <c r="C112" s="58" t="s">
        <v>133</v>
      </c>
      <c r="D112" s="58" t="s">
        <v>133</v>
      </c>
      <c r="E112" s="58" t="s">
        <v>133</v>
      </c>
      <c r="H112" s="165"/>
      <c r="I112" s="166"/>
      <c r="J112" s="167"/>
    </row>
    <row r="113" spans="1:10" ht="26.25" thickBot="1" x14ac:dyDescent="0.3">
      <c r="A113" s="43" t="s">
        <v>49</v>
      </c>
      <c r="B113" s="39" t="s">
        <v>125</v>
      </c>
      <c r="C113" s="58">
        <f>IF(C114="Y",1,0)</f>
        <v>0</v>
      </c>
      <c r="D113" s="58">
        <f>IF(D114="Y",1,0)</f>
        <v>0</v>
      </c>
      <c r="E113" s="58">
        <f>IF(E114="Y",1,0)</f>
        <v>0</v>
      </c>
      <c r="H113" s="165">
        <f t="shared" si="1"/>
        <v>3</v>
      </c>
      <c r="I113" s="166">
        <f>COUNTIF(C113:E113,1)</f>
        <v>0</v>
      </c>
      <c r="J113" s="167">
        <f>I113/H113</f>
        <v>0</v>
      </c>
    </row>
    <row r="114" spans="1:10" ht="15.75" thickBot="1" x14ac:dyDescent="0.3">
      <c r="A114" s="52" t="s">
        <v>54</v>
      </c>
      <c r="B114" s="45" t="s">
        <v>126</v>
      </c>
      <c r="C114" s="59"/>
      <c r="D114" s="59"/>
      <c r="E114" s="59"/>
      <c r="H114" s="180"/>
      <c r="I114" s="181"/>
      <c r="J114" s="182"/>
    </row>
    <row r="115" spans="1:10" ht="26.25" thickBot="1" x14ac:dyDescent="0.3">
      <c r="A115" s="43">
        <v>20</v>
      </c>
      <c r="B115" s="39" t="s">
        <v>127</v>
      </c>
      <c r="C115" s="58">
        <f>IF(AND(C116="Y",C117="Y"),1,0)</f>
        <v>0</v>
      </c>
      <c r="D115" s="58">
        <f>IF(AND(D116="Y",D117="Y"),1,0)</f>
        <v>0</v>
      </c>
      <c r="E115" s="58">
        <f>IF(AND(E116="Y",E117="Y"),1,0)</f>
        <v>0</v>
      </c>
      <c r="H115" s="165">
        <f t="shared" si="1"/>
        <v>3</v>
      </c>
      <c r="I115" s="166">
        <f>COUNTIF(C115:E115,1)</f>
        <v>0</v>
      </c>
      <c r="J115" s="167">
        <f>I115/H115</f>
        <v>0</v>
      </c>
    </row>
    <row r="116" spans="1:10" ht="51" x14ac:dyDescent="0.25">
      <c r="A116" s="49" t="s">
        <v>54</v>
      </c>
      <c r="B116" s="46" t="s">
        <v>193</v>
      </c>
      <c r="C116" s="59"/>
      <c r="D116" s="59"/>
      <c r="E116" s="59"/>
      <c r="H116" s="174"/>
      <c r="I116" s="175"/>
      <c r="J116" s="176"/>
    </row>
    <row r="117" spans="1:10" ht="39" thickBot="1" x14ac:dyDescent="0.3">
      <c r="A117" s="50" t="s">
        <v>55</v>
      </c>
      <c r="B117" s="24" t="s">
        <v>194</v>
      </c>
      <c r="C117" s="59"/>
      <c r="D117" s="59"/>
      <c r="E117" s="59"/>
      <c r="H117" s="162"/>
      <c r="I117" s="163"/>
      <c r="J117" s="164"/>
    </row>
    <row r="118" spans="1:10" ht="15.75" thickBot="1" x14ac:dyDescent="0.3">
      <c r="A118" s="116" t="s">
        <v>50</v>
      </c>
      <c r="B118" s="117"/>
      <c r="C118" s="62"/>
      <c r="D118" s="62"/>
      <c r="E118" s="62"/>
      <c r="H118" s="165"/>
      <c r="I118" s="166"/>
      <c r="J118" s="167"/>
    </row>
    <row r="119" spans="1:10" ht="26.25" thickBot="1" x14ac:dyDescent="0.3">
      <c r="A119" s="43">
        <v>21</v>
      </c>
      <c r="B119" s="39" t="s">
        <v>128</v>
      </c>
      <c r="C119" s="58"/>
      <c r="D119" s="58"/>
      <c r="E119" s="58"/>
      <c r="H119" s="165"/>
      <c r="I119" s="166"/>
      <c r="J119" s="167"/>
    </row>
    <row r="120" spans="1:10" s="40" customFormat="1" ht="15.75" thickBot="1" x14ac:dyDescent="0.3">
      <c r="A120" s="52" t="s">
        <v>54</v>
      </c>
      <c r="B120" s="45" t="s">
        <v>129</v>
      </c>
      <c r="C120" s="59"/>
      <c r="D120" s="59"/>
      <c r="E120" s="59"/>
      <c r="H120" s="180">
        <f>COUNTIF(C120:E120,"Y") + COUNTIF(C120:E120,"N")</f>
        <v>0</v>
      </c>
      <c r="I120" s="181">
        <f>COUNTIF(C120:E120,"Y")</f>
        <v>0</v>
      </c>
      <c r="J120" s="182" t="e">
        <f>I120/H120</f>
        <v>#DIV/0!</v>
      </c>
    </row>
    <row r="121" spans="1:10" ht="26.25" thickBot="1" x14ac:dyDescent="0.3">
      <c r="A121" s="43">
        <v>22</v>
      </c>
      <c r="B121" s="39" t="s">
        <v>130</v>
      </c>
      <c r="C121" s="58">
        <f>IF(AND(C122="Y",C123="Y"),1,0)</f>
        <v>0</v>
      </c>
      <c r="D121" s="58">
        <f>IF(AND(D122="Y",D123="Y"),1,0)</f>
        <v>0</v>
      </c>
      <c r="E121" s="58">
        <f>IF(AND(E122="Y",E123="Y"),1,0)</f>
        <v>0</v>
      </c>
      <c r="H121" s="165">
        <f t="shared" si="1"/>
        <v>3</v>
      </c>
      <c r="I121" s="166">
        <f>COUNTIF(C121:E121,1)</f>
        <v>0</v>
      </c>
      <c r="J121" s="167">
        <f>I121/H121</f>
        <v>0</v>
      </c>
    </row>
    <row r="122" spans="1:10" ht="25.5" x14ac:dyDescent="0.25">
      <c r="A122" s="90" t="s">
        <v>54</v>
      </c>
      <c r="B122" s="91" t="s">
        <v>131</v>
      </c>
      <c r="C122" s="142"/>
      <c r="D122" s="142"/>
      <c r="E122" s="142"/>
      <c r="H122" s="174"/>
      <c r="I122" s="175"/>
      <c r="J122" s="176"/>
    </row>
    <row r="123" spans="1:10" ht="26.25" thickBot="1" x14ac:dyDescent="0.3">
      <c r="A123" s="53" t="s">
        <v>55</v>
      </c>
      <c r="B123" s="81" t="s">
        <v>132</v>
      </c>
      <c r="C123" s="140"/>
      <c r="D123" s="140"/>
      <c r="E123" s="140"/>
      <c r="H123" s="177"/>
      <c r="I123" s="178"/>
      <c r="J123" s="179"/>
    </row>
    <row r="126" spans="1:10" ht="15.75" thickBot="1" x14ac:dyDescent="0.3"/>
    <row r="127" spans="1:10" x14ac:dyDescent="0.25">
      <c r="B127" s="108" t="s">
        <v>200</v>
      </c>
      <c r="C127" s="106">
        <f>COUNTIF(C3:C123,1) + COUNTIF(C3:C123,0)</f>
        <v>30</v>
      </c>
      <c r="D127" s="106">
        <f>COUNTIF(D3:D123,1) + COUNTIF(D3:D123,0)</f>
        <v>30</v>
      </c>
      <c r="E127" s="106">
        <f>COUNTIF(E3:E123,1) + COUNTIF(E3:E123,0)</f>
        <v>30</v>
      </c>
    </row>
    <row r="128" spans="1:10" ht="15.75" thickBot="1" x14ac:dyDescent="0.3">
      <c r="B128" s="130" t="s">
        <v>201</v>
      </c>
      <c r="C128" s="131">
        <f>COUNTIF(C3:C123,1)</f>
        <v>0</v>
      </c>
      <c r="D128" s="131">
        <f>COUNTIF(D3:D123,1)</f>
        <v>0</v>
      </c>
      <c r="E128" s="131">
        <f>COUNTIF(E3:E123,1)</f>
        <v>0</v>
      </c>
    </row>
    <row r="129" spans="2:5" ht="15.75" thickBot="1" x14ac:dyDescent="0.3">
      <c r="B129" s="132" t="s">
        <v>202</v>
      </c>
      <c r="C129" s="133">
        <f>C128/C127</f>
        <v>0</v>
      </c>
      <c r="D129" s="133">
        <f>D128/D127</f>
        <v>0</v>
      </c>
      <c r="E129" s="133">
        <f>E128/E127</f>
        <v>0</v>
      </c>
    </row>
    <row r="132" spans="2:5" x14ac:dyDescent="0.25">
      <c r="B132" s="18" t="s">
        <v>207</v>
      </c>
    </row>
  </sheetData>
  <mergeCells count="2">
    <mergeCell ref="A2:B2"/>
    <mergeCell ref="A26:B26"/>
  </mergeCells>
  <dataValidations count="3">
    <dataValidation type="list" allowBlank="1" showInputMessage="1" showErrorMessage="1" sqref="C4:E7 C9:E13 C15:E20 C22:E23 C25:E25 C28:E28 C38:E38 C46:E46 C48:E48 C53:E54 C56:E56 C58:E58 C67:E67 C70:E70 C72:E72 C75:E77 C84:E84 C88:E91 C94:E94 C99:E100 C102:E102 C104:E107 C111:E111 C114:E114 C116:E117 C120:E120 C122:E123">
      <formula1>YN</formula1>
    </dataValidation>
    <dataValidation type="list" allowBlank="1" showInputMessage="1" showErrorMessage="1" sqref="C14:E14 C32:E32 C40:E40 C59:E61 C63:E65 C68:E69 C71:E71 C80:E80 C85:E86 C95:E95 C97:E97">
      <formula1>YNNA</formula1>
    </dataValidation>
    <dataValidation type="list" allowBlank="1" showInputMessage="1" showErrorMessage="1" sqref="C30:E31 C34:E36 C42:E44 C49:E51">
      <formula1>YNR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topLeftCell="A94" zoomScaleNormal="100" workbookViewId="0">
      <selection activeCell="C101" sqref="C101"/>
    </sheetView>
  </sheetViews>
  <sheetFormatPr defaultRowHeight="15" x14ac:dyDescent="0.25"/>
  <cols>
    <col min="1" max="1" width="4.85546875" customWidth="1"/>
    <col min="2" max="2" width="70.28515625" customWidth="1"/>
    <col min="3" max="5" width="13.7109375" customWidth="1"/>
    <col min="8" max="8" width="18.85546875" style="21" customWidth="1"/>
    <col min="9" max="9" width="17.7109375" style="21" customWidth="1"/>
    <col min="10" max="10" width="16.85546875" style="183" customWidth="1"/>
  </cols>
  <sheetData>
    <row r="1" spans="1:10" ht="52.5" thickBot="1" x14ac:dyDescent="0.3">
      <c r="B1" s="118" t="s">
        <v>215</v>
      </c>
      <c r="C1" s="48" t="s">
        <v>104</v>
      </c>
      <c r="D1" s="48" t="s">
        <v>104</v>
      </c>
      <c r="E1" s="48" t="s">
        <v>104</v>
      </c>
      <c r="F1" s="114" t="s">
        <v>203</v>
      </c>
      <c r="H1" s="159" t="s">
        <v>205</v>
      </c>
      <c r="I1" s="160" t="s">
        <v>204</v>
      </c>
      <c r="J1" s="161" t="s">
        <v>206</v>
      </c>
    </row>
    <row r="2" spans="1:10" ht="15.75" thickBot="1" x14ac:dyDescent="0.3">
      <c r="A2" s="258" t="s">
        <v>51</v>
      </c>
      <c r="B2" s="259"/>
      <c r="C2" s="82"/>
      <c r="D2" s="82"/>
      <c r="E2" s="82"/>
      <c r="H2" s="162"/>
      <c r="I2" s="163"/>
      <c r="J2" s="164"/>
    </row>
    <row r="3" spans="1:10" ht="39" thickBot="1" x14ac:dyDescent="0.3">
      <c r="A3" s="38">
        <v>1</v>
      </c>
      <c r="B3" s="39" t="s">
        <v>26</v>
      </c>
      <c r="C3" s="58">
        <f>IF(AND(C4="Y",C5="Y",C6="Y",C7="Y"),1,0)</f>
        <v>0</v>
      </c>
      <c r="D3" s="58">
        <f>IF(AND(D4="Y",D5="Y",D6="Y",D7="Y"),1,0)</f>
        <v>0</v>
      </c>
      <c r="E3" s="58">
        <f>IF(AND(E4="Y",E5="Y",E6="Y",E7="Y"),1,0)</f>
        <v>0</v>
      </c>
      <c r="H3" s="165">
        <f>COUNTIF(C3:E3,1) + COUNTIF(C3:E3,0)</f>
        <v>3</v>
      </c>
      <c r="I3" s="166">
        <f>COUNTIF(C3:E3,1)</f>
        <v>0</v>
      </c>
      <c r="J3" s="167">
        <f>I3/H3</f>
        <v>0</v>
      </c>
    </row>
    <row r="4" spans="1:10" ht="25.5" x14ac:dyDescent="0.25">
      <c r="A4" s="49" t="s">
        <v>54</v>
      </c>
      <c r="B4" s="25" t="s">
        <v>58</v>
      </c>
      <c r="C4" s="59"/>
      <c r="D4" s="59"/>
      <c r="E4" s="59"/>
      <c r="H4" s="168"/>
      <c r="I4" s="169"/>
      <c r="J4" s="170"/>
    </row>
    <row r="5" spans="1:10" ht="25.5" x14ac:dyDescent="0.25">
      <c r="A5" s="50" t="s">
        <v>55</v>
      </c>
      <c r="B5" s="24" t="s">
        <v>59</v>
      </c>
      <c r="C5" s="59"/>
      <c r="D5" s="59"/>
      <c r="E5" s="59"/>
      <c r="H5" s="171"/>
      <c r="I5" s="172"/>
      <c r="J5" s="173"/>
    </row>
    <row r="6" spans="1:10" x14ac:dyDescent="0.25">
      <c r="A6" s="50" t="s">
        <v>56</v>
      </c>
      <c r="B6" s="24" t="s">
        <v>52</v>
      </c>
      <c r="C6" s="59"/>
      <c r="D6" s="59"/>
      <c r="E6" s="59"/>
      <c r="H6" s="171"/>
      <c r="I6" s="172"/>
      <c r="J6" s="173"/>
    </row>
    <row r="7" spans="1:10" ht="15.75" thickBot="1" x14ac:dyDescent="0.3">
      <c r="A7" s="51" t="s">
        <v>57</v>
      </c>
      <c r="B7" s="44" t="s">
        <v>53</v>
      </c>
      <c r="C7" s="59"/>
      <c r="D7" s="59"/>
      <c r="E7" s="59"/>
      <c r="H7" s="162"/>
      <c r="I7" s="163"/>
      <c r="J7" s="164"/>
    </row>
    <row r="8" spans="1:10" ht="39" thickBot="1" x14ac:dyDescent="0.3">
      <c r="A8" s="43">
        <v>2</v>
      </c>
      <c r="B8" s="39" t="s">
        <v>27</v>
      </c>
      <c r="C8" s="58">
        <f>IF(AND(C9="Y",C10="Y",C11="Y",C12="Y",C13="Y",(OR(C14="Y",C14="NA")),C15="Y",C16="Y",C17="Y",C18="Y",C19="Y",C20="Y"),1,0)</f>
        <v>0</v>
      </c>
      <c r="D8" s="58">
        <f>IF(AND(D9="Y",D10="Y",D11="Y",D12="Y",D13="Y",(OR(D14="Y",D14="NA")),D15="Y",D16="Y",D17="Y",D18="Y",D19="Y",D20="Y"),1,0)</f>
        <v>0</v>
      </c>
      <c r="E8" s="58">
        <f>IF(AND(E9="Y",E10="Y",E11="Y",E12="Y",E13="Y",(OR(E14="Y",E14="NA")),E15="Y",E16="Y",E17="Y",E18="Y",E19="Y",E20="Y"),1,0)</f>
        <v>0</v>
      </c>
      <c r="H8" s="165">
        <f>COUNTIF(C8:E8,1) + COUNTIF(C8:E8,0)</f>
        <v>3</v>
      </c>
      <c r="I8" s="166">
        <f>COUNTIF(C8:E8,1)</f>
        <v>0</v>
      </c>
      <c r="J8" s="167">
        <f>I8/H8</f>
        <v>0</v>
      </c>
    </row>
    <row r="9" spans="1:10" x14ac:dyDescent="0.25">
      <c r="A9" s="49" t="s">
        <v>54</v>
      </c>
      <c r="B9" s="25" t="s">
        <v>60</v>
      </c>
      <c r="C9" s="59"/>
      <c r="D9" s="59"/>
      <c r="E9" s="59"/>
      <c r="H9" s="174"/>
      <c r="I9" s="175"/>
      <c r="J9" s="176"/>
    </row>
    <row r="10" spans="1:10" ht="25.5" x14ac:dyDescent="0.25">
      <c r="A10" s="50" t="s">
        <v>55</v>
      </c>
      <c r="B10" s="25" t="s">
        <v>61</v>
      </c>
      <c r="C10" s="59"/>
      <c r="D10" s="59"/>
      <c r="E10" s="59"/>
      <c r="H10" s="168"/>
      <c r="I10" s="169"/>
      <c r="J10" s="170"/>
    </row>
    <row r="11" spans="1:10" ht="51" x14ac:dyDescent="0.25">
      <c r="A11" s="50" t="s">
        <v>56</v>
      </c>
      <c r="B11" s="24" t="s">
        <v>74</v>
      </c>
      <c r="C11" s="59"/>
      <c r="D11" s="59"/>
      <c r="E11" s="59"/>
      <c r="H11" s="171"/>
      <c r="I11" s="172"/>
      <c r="J11" s="173"/>
    </row>
    <row r="12" spans="1:10" ht="38.25" x14ac:dyDescent="0.25">
      <c r="A12" s="50" t="s">
        <v>57</v>
      </c>
      <c r="B12" s="24" t="s">
        <v>62</v>
      </c>
      <c r="C12" s="59"/>
      <c r="D12" s="59"/>
      <c r="E12" s="59"/>
      <c r="H12" s="171"/>
      <c r="I12" s="172"/>
      <c r="J12" s="173"/>
    </row>
    <row r="13" spans="1:10" x14ac:dyDescent="0.25">
      <c r="A13" s="50" t="s">
        <v>63</v>
      </c>
      <c r="B13" s="24" t="s">
        <v>64</v>
      </c>
      <c r="C13" s="59"/>
      <c r="D13" s="59"/>
      <c r="E13" s="59"/>
      <c r="H13" s="171"/>
      <c r="I13" s="172"/>
      <c r="J13" s="173"/>
    </row>
    <row r="14" spans="1:10" ht="38.25" x14ac:dyDescent="0.25">
      <c r="A14" s="50" t="s">
        <v>65</v>
      </c>
      <c r="B14" s="22" t="s">
        <v>142</v>
      </c>
      <c r="C14" s="60"/>
      <c r="D14" s="60"/>
      <c r="E14" s="60"/>
      <c r="H14" s="171"/>
      <c r="I14" s="172"/>
      <c r="J14" s="173"/>
    </row>
    <row r="15" spans="1:10" ht="89.25" x14ac:dyDescent="0.25">
      <c r="A15" s="50" t="s">
        <v>66</v>
      </c>
      <c r="B15" s="24" t="s">
        <v>67</v>
      </c>
      <c r="C15" s="59"/>
      <c r="D15" s="59"/>
      <c r="E15" s="59"/>
      <c r="H15" s="171"/>
      <c r="I15" s="172"/>
      <c r="J15" s="173"/>
    </row>
    <row r="16" spans="1:10" x14ac:dyDescent="0.25">
      <c r="A16" s="50" t="s">
        <v>68</v>
      </c>
      <c r="B16" s="24" t="s">
        <v>69</v>
      </c>
      <c r="C16" s="59"/>
      <c r="D16" s="59"/>
      <c r="E16" s="59"/>
      <c r="H16" s="171"/>
      <c r="I16" s="172"/>
      <c r="J16" s="173"/>
    </row>
    <row r="17" spans="1:10" ht="63.75" x14ac:dyDescent="0.25">
      <c r="A17" s="50" t="s">
        <v>70</v>
      </c>
      <c r="B17" s="24" t="s">
        <v>71</v>
      </c>
      <c r="C17" s="59"/>
      <c r="D17" s="59"/>
      <c r="E17" s="59"/>
      <c r="H17" s="171"/>
      <c r="I17" s="172"/>
      <c r="J17" s="173"/>
    </row>
    <row r="18" spans="1:10" ht="38.25" x14ac:dyDescent="0.25">
      <c r="A18" s="50" t="s">
        <v>72</v>
      </c>
      <c r="B18" s="24" t="s">
        <v>225</v>
      </c>
      <c r="C18" s="59"/>
      <c r="D18" s="59"/>
      <c r="E18" s="59"/>
      <c r="H18" s="171"/>
      <c r="I18" s="172"/>
      <c r="J18" s="173"/>
    </row>
    <row r="19" spans="1:10" ht="38.25" x14ac:dyDescent="0.25">
      <c r="A19" s="50" t="s">
        <v>73</v>
      </c>
      <c r="B19" s="24" t="s">
        <v>226</v>
      </c>
      <c r="C19" s="59"/>
      <c r="D19" s="59"/>
      <c r="E19" s="59"/>
      <c r="H19" s="171"/>
      <c r="I19" s="172"/>
      <c r="J19" s="173"/>
    </row>
    <row r="20" spans="1:10" ht="39" thickBot="1" x14ac:dyDescent="0.3">
      <c r="A20" s="51" t="s">
        <v>75</v>
      </c>
      <c r="B20" s="44" t="s">
        <v>76</v>
      </c>
      <c r="C20" s="59"/>
      <c r="D20" s="59"/>
      <c r="E20" s="59"/>
      <c r="H20" s="177"/>
      <c r="I20" s="178"/>
      <c r="J20" s="179"/>
    </row>
    <row r="21" spans="1:10" ht="39" thickBot="1" x14ac:dyDescent="0.3">
      <c r="A21" s="43" t="s">
        <v>28</v>
      </c>
      <c r="B21" s="39" t="s">
        <v>77</v>
      </c>
      <c r="C21" s="58">
        <f>IF(AND(C22="Y",C23="Y"),1,0)</f>
        <v>0</v>
      </c>
      <c r="D21" s="58">
        <f>IF(AND(D22="Y",D23="Y"),1,0)</f>
        <v>0</v>
      </c>
      <c r="E21" s="58">
        <f>IF(AND(E22="Y",E23="Y"),1,0)</f>
        <v>0</v>
      </c>
      <c r="H21" s="165">
        <f>COUNTIF(C21:E21,1) + COUNTIF(C21:E21,0)</f>
        <v>3</v>
      </c>
      <c r="I21" s="166">
        <f>COUNTIF(C21:E21,1)</f>
        <v>0</v>
      </c>
      <c r="J21" s="167">
        <f>I21/H21</f>
        <v>0</v>
      </c>
    </row>
    <row r="22" spans="1:10" x14ac:dyDescent="0.25">
      <c r="A22" s="49" t="s">
        <v>54</v>
      </c>
      <c r="B22" s="25" t="s">
        <v>78</v>
      </c>
      <c r="C22" s="59"/>
      <c r="D22" s="59"/>
      <c r="E22" s="59"/>
      <c r="H22" s="168"/>
      <c r="I22" s="169"/>
      <c r="J22" s="170"/>
    </row>
    <row r="23" spans="1:10" ht="13.5" customHeight="1" thickBot="1" x14ac:dyDescent="0.3">
      <c r="A23" s="51" t="s">
        <v>55</v>
      </c>
      <c r="B23" s="44" t="s">
        <v>79</v>
      </c>
      <c r="C23" s="59"/>
      <c r="D23" s="59"/>
      <c r="E23" s="59"/>
      <c r="H23" s="162"/>
      <c r="I23" s="163"/>
      <c r="J23" s="164"/>
    </row>
    <row r="24" spans="1:10" ht="26.25" thickBot="1" x14ac:dyDescent="0.3">
      <c r="A24" s="38" t="s">
        <v>29</v>
      </c>
      <c r="B24" s="39" t="s">
        <v>80</v>
      </c>
      <c r="C24" s="58">
        <f>IF(C25="Y",1,0)</f>
        <v>0</v>
      </c>
      <c r="D24" s="58">
        <f>IF(D25="Y",1,0)</f>
        <v>0</v>
      </c>
      <c r="E24" s="58">
        <f>IF(E25="Y",1,0)</f>
        <v>0</v>
      </c>
      <c r="H24" s="165">
        <f>COUNTIF(C24:E24,1) + COUNTIF(C24:E24,0)</f>
        <v>3</v>
      </c>
      <c r="I24" s="166">
        <f>COUNTIF(C24:E24,1)</f>
        <v>0</v>
      </c>
      <c r="J24" s="167">
        <f>I24/H24</f>
        <v>0</v>
      </c>
    </row>
    <row r="25" spans="1:10" ht="26.25" thickBot="1" x14ac:dyDescent="0.3">
      <c r="A25" s="52" t="s">
        <v>54</v>
      </c>
      <c r="B25" s="45" t="s">
        <v>81</v>
      </c>
      <c r="C25" s="59"/>
      <c r="D25" s="59"/>
      <c r="E25" s="59"/>
      <c r="H25" s="180"/>
      <c r="I25" s="181"/>
      <c r="J25" s="182"/>
    </row>
    <row r="26" spans="1:10" ht="15.75" thickBot="1" x14ac:dyDescent="0.3">
      <c r="A26" s="256" t="s">
        <v>30</v>
      </c>
      <c r="B26" s="257"/>
      <c r="C26" s="77"/>
      <c r="D26" s="77"/>
      <c r="E26" s="77"/>
      <c r="H26" s="165"/>
      <c r="I26" s="166"/>
      <c r="J26" s="167"/>
    </row>
    <row r="27" spans="1:10" ht="39" thickBot="1" x14ac:dyDescent="0.3">
      <c r="A27" s="38" t="s">
        <v>15</v>
      </c>
      <c r="B27" s="39" t="s">
        <v>82</v>
      </c>
      <c r="C27" s="58">
        <f>IF(C28="Y",1,0)</f>
        <v>0</v>
      </c>
      <c r="D27" s="58">
        <f>IF(D28="Y",1,0)</f>
        <v>0</v>
      </c>
      <c r="E27" s="58">
        <f>IF(E28="Y",1,0)</f>
        <v>0</v>
      </c>
      <c r="H27" s="165">
        <f>COUNTIF(C27:E27,1) + COUNTIF(C27:E27,0)</f>
        <v>3</v>
      </c>
      <c r="I27" s="166">
        <f>COUNTIF(C27:E27,1)</f>
        <v>0</v>
      </c>
      <c r="J27" s="167">
        <f>I27/H27</f>
        <v>0</v>
      </c>
    </row>
    <row r="28" spans="1:10" ht="64.5" thickBot="1" x14ac:dyDescent="0.3">
      <c r="A28" s="52" t="s">
        <v>54</v>
      </c>
      <c r="B28" s="45" t="s">
        <v>83</v>
      </c>
      <c r="C28" s="59"/>
      <c r="D28" s="59"/>
      <c r="E28" s="59"/>
      <c r="H28" s="180"/>
      <c r="I28" s="181"/>
      <c r="J28" s="182"/>
    </row>
    <row r="29" spans="1:10" ht="26.25" thickBot="1" x14ac:dyDescent="0.3">
      <c r="A29" s="43" t="s">
        <v>31</v>
      </c>
      <c r="B29" s="41" t="s">
        <v>84</v>
      </c>
      <c r="C29" s="58">
        <f>IF(AND(OR(C30="Y",C30="R"),OR(C31="Y",C31="R"),OR(C32="Y",C32="NA")),1,0)</f>
        <v>0</v>
      </c>
      <c r="D29" s="58">
        <f>IF(AND(OR(D30="Y",D30="R"),OR(D31="Y",D31="R"),OR(D32="Y",D32="NA")),1,0)</f>
        <v>0</v>
      </c>
      <c r="E29" s="58">
        <f>IF(AND(OR(E30="Y",E30="R"),OR(E31="Y",E31="R"),OR(E32="Y",E32="NA")),1,0)</f>
        <v>0</v>
      </c>
      <c r="H29" s="165">
        <f>COUNTIF(C29:E29,1) + COUNTIF(C29:E29,0)</f>
        <v>3</v>
      </c>
      <c r="I29" s="166">
        <f>COUNTIF(C29:E29,1)</f>
        <v>0</v>
      </c>
      <c r="J29" s="167">
        <f>I29/H29</f>
        <v>0</v>
      </c>
    </row>
    <row r="30" spans="1:10" x14ac:dyDescent="0.25">
      <c r="A30" s="49" t="s">
        <v>54</v>
      </c>
      <c r="B30" s="46" t="s">
        <v>140</v>
      </c>
      <c r="C30" s="59"/>
      <c r="D30" s="59"/>
      <c r="E30" s="59"/>
      <c r="H30" s="168"/>
      <c r="I30" s="169"/>
      <c r="J30" s="170"/>
    </row>
    <row r="31" spans="1:10" x14ac:dyDescent="0.25">
      <c r="A31" s="50" t="s">
        <v>55</v>
      </c>
      <c r="B31" s="22" t="s">
        <v>141</v>
      </c>
      <c r="C31" s="59"/>
      <c r="D31" s="59"/>
      <c r="E31" s="59"/>
      <c r="H31" s="171"/>
      <c r="I31" s="172"/>
      <c r="J31" s="173"/>
    </row>
    <row r="32" spans="1:10" ht="77.25" thickBot="1" x14ac:dyDescent="0.3">
      <c r="A32" s="51" t="s">
        <v>56</v>
      </c>
      <c r="B32" s="26" t="s">
        <v>196</v>
      </c>
      <c r="C32" s="60"/>
      <c r="D32" s="60"/>
      <c r="E32" s="60"/>
      <c r="H32" s="162"/>
      <c r="I32" s="163"/>
      <c r="J32" s="164"/>
    </row>
    <row r="33" spans="1:10" ht="39" thickBot="1" x14ac:dyDescent="0.3">
      <c r="A33" s="43" t="s">
        <v>32</v>
      </c>
      <c r="B33" s="41" t="s">
        <v>85</v>
      </c>
      <c r="C33" s="58">
        <f>IF(AND(OR(C34="Y",C34="R"),OR(C35="Y",C35="R"),OR(C36="Y",C36="R")),1,0)</f>
        <v>0</v>
      </c>
      <c r="D33" s="58">
        <f>IF(AND(OR(D34="Y",D34="R"),OR(D35="Y",D35="R"),OR(D36="Y",D36="R")),1,0)</f>
        <v>0</v>
      </c>
      <c r="E33" s="58">
        <f>IF(AND(OR(E34="Y",E34="R"),OR(E35="Y",E35="R"),OR(E36="Y",E36="R")),1,0)</f>
        <v>0</v>
      </c>
      <c r="H33" s="165">
        <f>COUNTIF(C33:E33,1) + COUNTIF(C33:E33,0)</f>
        <v>3</v>
      </c>
      <c r="I33" s="166">
        <f>COUNTIF(C33:E33,1)</f>
        <v>0</v>
      </c>
      <c r="J33" s="167">
        <f>I33/H33</f>
        <v>0</v>
      </c>
    </row>
    <row r="34" spans="1:10" ht="39.75" customHeight="1" x14ac:dyDescent="0.25">
      <c r="A34" s="49" t="s">
        <v>54</v>
      </c>
      <c r="B34" s="46" t="s">
        <v>143</v>
      </c>
      <c r="C34" s="59"/>
      <c r="D34" s="59"/>
      <c r="E34" s="59"/>
      <c r="H34" s="168"/>
      <c r="I34" s="169"/>
      <c r="J34" s="170"/>
    </row>
    <row r="35" spans="1:10" ht="38.25" x14ac:dyDescent="0.25">
      <c r="A35" s="50" t="s">
        <v>55</v>
      </c>
      <c r="B35" s="22" t="s">
        <v>144</v>
      </c>
      <c r="C35" s="59"/>
      <c r="D35" s="59"/>
      <c r="E35" s="59"/>
      <c r="H35" s="171"/>
      <c r="I35" s="172"/>
      <c r="J35" s="173"/>
    </row>
    <row r="36" spans="1:10" ht="39" thickBot="1" x14ac:dyDescent="0.3">
      <c r="A36" s="51" t="s">
        <v>56</v>
      </c>
      <c r="B36" s="26" t="s">
        <v>145</v>
      </c>
      <c r="C36" s="59"/>
      <c r="D36" s="59"/>
      <c r="E36" s="59"/>
      <c r="H36" s="162"/>
      <c r="I36" s="163"/>
      <c r="J36" s="164"/>
    </row>
    <row r="37" spans="1:10" ht="15.75" thickBot="1" x14ac:dyDescent="0.3">
      <c r="A37" s="43" t="s">
        <v>33</v>
      </c>
      <c r="B37" s="41" t="s">
        <v>86</v>
      </c>
      <c r="C37" s="58">
        <f>IF(C38="Y",1,0)</f>
        <v>0</v>
      </c>
      <c r="D37" s="58">
        <f>IF(D38="Y",1,0)</f>
        <v>0</v>
      </c>
      <c r="E37" s="58">
        <f>IF(E38="Y",1,0)</f>
        <v>0</v>
      </c>
      <c r="H37" s="165">
        <f>COUNTIF(C37:E37,1) + COUNTIF(C37:E37,0)</f>
        <v>3</v>
      </c>
      <c r="I37" s="166">
        <f>COUNTIF(C37:E37,1)</f>
        <v>0</v>
      </c>
      <c r="J37" s="167">
        <f>I37/H37</f>
        <v>0</v>
      </c>
    </row>
    <row r="38" spans="1:10" ht="51.75" thickBot="1" x14ac:dyDescent="0.3">
      <c r="A38" s="52" t="s">
        <v>54</v>
      </c>
      <c r="B38" s="45" t="s">
        <v>146</v>
      </c>
      <c r="C38" s="59"/>
      <c r="D38" s="59"/>
      <c r="E38" s="59"/>
      <c r="H38" s="180"/>
      <c r="I38" s="181"/>
      <c r="J38" s="182"/>
    </row>
    <row r="39" spans="1:10" ht="26.25" thickBot="1" x14ac:dyDescent="0.3">
      <c r="A39" s="38" t="s">
        <v>34</v>
      </c>
      <c r="B39" s="39" t="s">
        <v>87</v>
      </c>
      <c r="C39" s="58">
        <f>IF(C40="Y",1,(IF(C40="NA","Not applicable",0)))</f>
        <v>0</v>
      </c>
      <c r="D39" s="58">
        <f>IF(D40="Y",1,(IF(D40="NA","Not applicable",0)))</f>
        <v>0</v>
      </c>
      <c r="E39" s="58">
        <f>IF(E40="Y",1,(IF(E40="NA","Not applicable",0)))</f>
        <v>0</v>
      </c>
      <c r="H39" s="165">
        <f>COUNTIF(C39:E39,1) + COUNTIF(C39:E39,0)</f>
        <v>3</v>
      </c>
      <c r="I39" s="166">
        <f>COUNTIF(C39:E39,1)</f>
        <v>0</v>
      </c>
      <c r="J39" s="167">
        <f>I39/H39</f>
        <v>0</v>
      </c>
    </row>
    <row r="40" spans="1:10" ht="77.25" thickBot="1" x14ac:dyDescent="0.3">
      <c r="A40" s="52" t="s">
        <v>54</v>
      </c>
      <c r="B40" s="47" t="s">
        <v>171</v>
      </c>
      <c r="C40" s="60"/>
      <c r="D40" s="60"/>
      <c r="E40" s="60"/>
      <c r="H40" s="180"/>
      <c r="I40" s="181"/>
      <c r="J40" s="182"/>
    </row>
    <row r="41" spans="1:10" ht="26.25" thickBot="1" x14ac:dyDescent="0.3">
      <c r="A41" s="43" t="s">
        <v>35</v>
      </c>
      <c r="B41" s="39" t="s">
        <v>88</v>
      </c>
      <c r="C41" s="58">
        <f>IF(AND(OR(C42="Y",C42="R"),OR(C43="Y",C43="R"),OR(C44="Y",C44="R")),1,0)</f>
        <v>0</v>
      </c>
      <c r="D41" s="58">
        <f>IF(AND(OR(D42="Y",D42="R"),OR(D43="Y",D43="R"),OR(D44="Y",D44="R")),1,0)</f>
        <v>0</v>
      </c>
      <c r="E41" s="58">
        <f>IF(AND(OR(E42="Y",E42="R"),OR(E43="Y",E43="R"),OR(E44="Y",E44="R")),1,0)</f>
        <v>0</v>
      </c>
      <c r="H41" s="165">
        <f>COUNTIF(C41:E41,1) + COUNTIF(C41:E41,0)</f>
        <v>3</v>
      </c>
      <c r="I41" s="166">
        <f>COUNTIF(C41:E41,1)</f>
        <v>0</v>
      </c>
      <c r="J41" s="167">
        <f>I41/H41</f>
        <v>0</v>
      </c>
    </row>
    <row r="42" spans="1:10" ht="38.25" x14ac:dyDescent="0.25">
      <c r="A42" s="49" t="s">
        <v>54</v>
      </c>
      <c r="B42" s="25" t="s">
        <v>147</v>
      </c>
      <c r="C42" s="59"/>
      <c r="D42" s="59"/>
      <c r="E42" s="59"/>
      <c r="H42" s="168"/>
      <c r="I42" s="169"/>
      <c r="J42" s="170"/>
    </row>
    <row r="43" spans="1:10" ht="25.5" x14ac:dyDescent="0.25">
      <c r="A43" s="50" t="s">
        <v>55</v>
      </c>
      <c r="B43" s="22" t="s">
        <v>148</v>
      </c>
      <c r="C43" s="59"/>
      <c r="D43" s="59"/>
      <c r="E43" s="59"/>
      <c r="H43" s="171"/>
      <c r="I43" s="172"/>
      <c r="J43" s="173"/>
    </row>
    <row r="44" spans="1:10" ht="15.75" thickBot="1" x14ac:dyDescent="0.3">
      <c r="A44" s="51" t="s">
        <v>56</v>
      </c>
      <c r="B44" s="44" t="s">
        <v>149</v>
      </c>
      <c r="C44" s="59"/>
      <c r="D44" s="59"/>
      <c r="E44" s="59"/>
      <c r="H44" s="162"/>
      <c r="I44" s="163"/>
      <c r="J44" s="164"/>
    </row>
    <row r="45" spans="1:10" ht="15.75" thickBot="1" x14ac:dyDescent="0.3">
      <c r="A45" s="43" t="s">
        <v>36</v>
      </c>
      <c r="B45" s="41" t="s">
        <v>89</v>
      </c>
      <c r="C45" s="58">
        <f>IF(C46="Y",1,0)</f>
        <v>0</v>
      </c>
      <c r="D45" s="58">
        <f>IF(D46="Y",1,0)</f>
        <v>0</v>
      </c>
      <c r="E45" s="58">
        <f>IF(E46="Y",1,0)</f>
        <v>0</v>
      </c>
      <c r="H45" s="165">
        <f>COUNTIF(C45:E45,1) + COUNTIF(C45:E45,0)</f>
        <v>3</v>
      </c>
      <c r="I45" s="166">
        <f>COUNTIF(C45:E45,1)</f>
        <v>0</v>
      </c>
      <c r="J45" s="167">
        <f>I45/H45</f>
        <v>0</v>
      </c>
    </row>
    <row r="46" spans="1:10" ht="51.75" thickBot="1" x14ac:dyDescent="0.3">
      <c r="A46" s="52" t="s">
        <v>54</v>
      </c>
      <c r="B46" s="45" t="s">
        <v>150</v>
      </c>
      <c r="C46" s="59"/>
      <c r="D46" s="59"/>
      <c r="E46" s="59"/>
      <c r="H46" s="180"/>
      <c r="I46" s="181"/>
      <c r="J46" s="182"/>
    </row>
    <row r="47" spans="1:10" ht="39" thickBot="1" x14ac:dyDescent="0.3">
      <c r="A47" s="38" t="s">
        <v>37</v>
      </c>
      <c r="B47" s="41" t="s">
        <v>90</v>
      </c>
      <c r="C47" s="58">
        <f>IF(AND(C48="Y",OR(C49="Y",C49="R"),OR(C50="Y",C50="R"),OR(C51="Y",C51="R")),1,0)</f>
        <v>0</v>
      </c>
      <c r="D47" s="58">
        <f>IF(AND(D48="Y",OR(D49="Y",D49="R"),OR(D50="Y",D50="R"),OR(D51="Y",D51="R")),1,0)</f>
        <v>0</v>
      </c>
      <c r="E47" s="58">
        <f>IF(AND(E48="Y",OR(E49="Y",E49="R"),OR(E50="Y",E50="R"),OR(E51="Y",E51="R")),1,0)</f>
        <v>0</v>
      </c>
      <c r="H47" s="165">
        <f>COUNTIF(C47:E47,1) + COUNTIF(C47:E47,0)</f>
        <v>3</v>
      </c>
      <c r="I47" s="166">
        <f>COUNTIF(C47:E47,1)</f>
        <v>0</v>
      </c>
      <c r="J47" s="167">
        <f>I47/H47</f>
        <v>0</v>
      </c>
    </row>
    <row r="48" spans="1:10" ht="68.25" customHeight="1" x14ac:dyDescent="0.25">
      <c r="A48" s="49" t="s">
        <v>54</v>
      </c>
      <c r="B48" s="25" t="s">
        <v>151</v>
      </c>
      <c r="C48" s="59"/>
      <c r="D48" s="59"/>
      <c r="E48" s="59"/>
      <c r="H48" s="168"/>
      <c r="I48" s="169"/>
      <c r="J48" s="170"/>
    </row>
    <row r="49" spans="1:10" x14ac:dyDescent="0.25">
      <c r="A49" s="50" t="s">
        <v>55</v>
      </c>
      <c r="B49" s="22" t="s">
        <v>152</v>
      </c>
      <c r="C49" s="59"/>
      <c r="D49" s="59"/>
      <c r="E49" s="59"/>
      <c r="H49" s="171"/>
      <c r="I49" s="172"/>
      <c r="J49" s="173"/>
    </row>
    <row r="50" spans="1:10" x14ac:dyDescent="0.25">
      <c r="A50" s="50" t="s">
        <v>56</v>
      </c>
      <c r="B50" s="24" t="s">
        <v>153</v>
      </c>
      <c r="C50" s="59"/>
      <c r="D50" s="59"/>
      <c r="E50" s="59"/>
      <c r="H50" s="171"/>
      <c r="I50" s="172"/>
      <c r="J50" s="173"/>
    </row>
    <row r="51" spans="1:10" ht="15.75" thickBot="1" x14ac:dyDescent="0.3">
      <c r="A51" s="51" t="s">
        <v>57</v>
      </c>
      <c r="B51" s="44" t="s">
        <v>154</v>
      </c>
      <c r="C51" s="59"/>
      <c r="D51" s="59"/>
      <c r="E51" s="59"/>
      <c r="H51" s="162"/>
      <c r="I51" s="163"/>
      <c r="J51" s="164"/>
    </row>
    <row r="52" spans="1:10" ht="26.25" thickBot="1" x14ac:dyDescent="0.3">
      <c r="A52" s="43" t="s">
        <v>38</v>
      </c>
      <c r="B52" s="41" t="s">
        <v>91</v>
      </c>
      <c r="C52" s="58">
        <f>IF(AND(C53="Y",C54="Y"),1,0)</f>
        <v>0</v>
      </c>
      <c r="D52" s="58">
        <f>IF(AND(D53="Y",D54="Y"),1,0)</f>
        <v>0</v>
      </c>
      <c r="E52" s="58">
        <f>IF(AND(E53="Y",E54="Y"),1,0)</f>
        <v>0</v>
      </c>
      <c r="H52" s="165">
        <f>COUNTIF(C52:E52,1) + COUNTIF(C52:E52,0)</f>
        <v>3</v>
      </c>
      <c r="I52" s="166">
        <f>COUNTIF(C52:E52,1)</f>
        <v>0</v>
      </c>
      <c r="J52" s="167">
        <f>I52/H52</f>
        <v>0</v>
      </c>
    </row>
    <row r="53" spans="1:10" ht="63.75" x14ac:dyDescent="0.25">
      <c r="A53" s="49" t="s">
        <v>54</v>
      </c>
      <c r="B53" s="25" t="s">
        <v>155</v>
      </c>
      <c r="C53" s="59"/>
      <c r="D53" s="59"/>
      <c r="E53" s="59"/>
      <c r="H53" s="168"/>
      <c r="I53" s="169"/>
      <c r="J53" s="170"/>
    </row>
    <row r="54" spans="1:10" ht="26.25" thickBot="1" x14ac:dyDescent="0.3">
      <c r="A54" s="51" t="s">
        <v>55</v>
      </c>
      <c r="B54" s="44" t="s">
        <v>92</v>
      </c>
      <c r="C54" s="59"/>
      <c r="D54" s="59"/>
      <c r="E54" s="59"/>
      <c r="H54" s="162"/>
      <c r="I54" s="163"/>
      <c r="J54" s="164"/>
    </row>
    <row r="55" spans="1:10" ht="15.75" thickBot="1" x14ac:dyDescent="0.3">
      <c r="A55" s="43">
        <v>8</v>
      </c>
      <c r="B55" s="41" t="s">
        <v>93</v>
      </c>
      <c r="C55" s="58">
        <f>IF(C56="Y",1,0)</f>
        <v>0</v>
      </c>
      <c r="D55" s="58">
        <f>IF(D56="Y",1,0)</f>
        <v>0</v>
      </c>
      <c r="E55" s="58">
        <f>IF(E56="Y",1,0)</f>
        <v>0</v>
      </c>
      <c r="H55" s="165">
        <f>COUNTIF(C55:E55,1) + COUNTIF(C55:E55,0)</f>
        <v>3</v>
      </c>
      <c r="I55" s="166">
        <f>COUNTIF(C55:E55,1)</f>
        <v>0</v>
      </c>
      <c r="J55" s="167">
        <f>I55/H55</f>
        <v>0</v>
      </c>
    </row>
    <row r="56" spans="1:10" ht="51.75" thickBot="1" x14ac:dyDescent="0.3">
      <c r="A56" s="52" t="s">
        <v>54</v>
      </c>
      <c r="B56" s="45" t="s">
        <v>228</v>
      </c>
      <c r="C56" s="59"/>
      <c r="D56" s="59"/>
      <c r="E56" s="59"/>
      <c r="H56" s="180"/>
      <c r="I56" s="181"/>
      <c r="J56" s="182"/>
    </row>
    <row r="57" spans="1:10" ht="39" thickBot="1" x14ac:dyDescent="0.3">
      <c r="A57" s="38">
        <v>9</v>
      </c>
      <c r="B57" s="39" t="s">
        <v>94</v>
      </c>
      <c r="C57" s="58">
        <f>IF(AND(C58="Y",OR(C59="Y",C59="NA"),OR(C60="Y",C60="NA"),OR(C61="Y",C61="NA")),1,0)</f>
        <v>0</v>
      </c>
      <c r="D57" s="58">
        <f>IF(AND(D58="Y",OR(D59="Y",D59="NA"),OR(D60="Y",D60="NA"),OR(D61="Y",D61="NA")),1,0)</f>
        <v>0</v>
      </c>
      <c r="E57" s="58">
        <f>IF(AND(E58="Y",OR(E59="Y",E59="NA"),OR(E60="Y",E60="NA"),OR(E61="Y",E61="NA")),1,0)</f>
        <v>0</v>
      </c>
      <c r="H57" s="165">
        <f>COUNTIF(C57:E57,1) + COUNTIF(C57:E57,0)</f>
        <v>3</v>
      </c>
      <c r="I57" s="166">
        <f>COUNTIF(C57:E57,1)</f>
        <v>0</v>
      </c>
      <c r="J57" s="167">
        <f>I57/H57</f>
        <v>0</v>
      </c>
    </row>
    <row r="58" spans="1:10" ht="127.5" x14ac:dyDescent="0.25">
      <c r="A58" s="49" t="s">
        <v>54</v>
      </c>
      <c r="B58" s="25" t="s">
        <v>156</v>
      </c>
      <c r="C58" s="59"/>
      <c r="D58" s="59"/>
      <c r="E58" s="59"/>
      <c r="H58" s="168"/>
      <c r="I58" s="169"/>
      <c r="J58" s="170"/>
    </row>
    <row r="59" spans="1:10" ht="38.25" x14ac:dyDescent="0.25">
      <c r="A59" s="49" t="s">
        <v>55</v>
      </c>
      <c r="B59" s="25" t="s">
        <v>172</v>
      </c>
      <c r="C59" s="60"/>
      <c r="D59" s="60"/>
      <c r="E59" s="60"/>
      <c r="H59" s="171"/>
      <c r="I59" s="172"/>
      <c r="J59" s="173"/>
    </row>
    <row r="60" spans="1:10" ht="51" x14ac:dyDescent="0.25">
      <c r="A60" s="50" t="s">
        <v>56</v>
      </c>
      <c r="B60" s="24" t="s">
        <v>229</v>
      </c>
      <c r="C60" s="60"/>
      <c r="D60" s="60"/>
      <c r="E60" s="60"/>
      <c r="H60" s="171"/>
      <c r="I60" s="172"/>
      <c r="J60" s="173"/>
    </row>
    <row r="61" spans="1:10" ht="39" thickBot="1" x14ac:dyDescent="0.3">
      <c r="A61" s="50" t="s">
        <v>57</v>
      </c>
      <c r="B61" s="24" t="s">
        <v>157</v>
      </c>
      <c r="C61" s="60"/>
      <c r="D61" s="60"/>
      <c r="E61" s="60"/>
      <c r="H61" s="162"/>
      <c r="I61" s="163"/>
      <c r="J61" s="164"/>
    </row>
    <row r="62" spans="1:10" ht="15.75" thickBot="1" x14ac:dyDescent="0.3">
      <c r="A62" s="38" t="s">
        <v>39</v>
      </c>
      <c r="B62" s="39" t="s">
        <v>95</v>
      </c>
      <c r="C62" s="79" t="s">
        <v>133</v>
      </c>
      <c r="D62" s="79" t="s">
        <v>133</v>
      </c>
      <c r="E62" s="79" t="s">
        <v>133</v>
      </c>
      <c r="H62" s="165"/>
      <c r="I62" s="166"/>
      <c r="J62" s="167"/>
    </row>
    <row r="63" spans="1:10" ht="26.25" thickBot="1" x14ac:dyDescent="0.3">
      <c r="A63" s="43" t="s">
        <v>16</v>
      </c>
      <c r="B63" s="39" t="s">
        <v>96</v>
      </c>
      <c r="C63" s="78" t="s">
        <v>133</v>
      </c>
      <c r="D63" s="78" t="s">
        <v>133</v>
      </c>
      <c r="E63" s="78" t="s">
        <v>133</v>
      </c>
      <c r="H63" s="168"/>
      <c r="I63" s="169"/>
      <c r="J63" s="170"/>
    </row>
    <row r="64" spans="1:10" ht="15.75" thickBot="1" x14ac:dyDescent="0.3">
      <c r="A64" s="43" t="s">
        <v>17</v>
      </c>
      <c r="B64" s="39" t="s">
        <v>97</v>
      </c>
      <c r="C64" s="78">
        <f>IF(C65="Y",1,0)</f>
        <v>0</v>
      </c>
      <c r="D64" s="78">
        <f>IF(D65="Y",1,0)</f>
        <v>0</v>
      </c>
      <c r="E64" s="78">
        <f>IF(E65="Y",1,0)</f>
        <v>0</v>
      </c>
      <c r="H64" s="165">
        <f>COUNTIF(C64:E64,1) + COUNTIF(C64:E64,0)</f>
        <v>3</v>
      </c>
      <c r="I64" s="166">
        <f>COUNTIF(C64:E64,1)</f>
        <v>0</v>
      </c>
      <c r="J64" s="167">
        <f>I64/H64</f>
        <v>0</v>
      </c>
    </row>
    <row r="65" spans="1:10" ht="64.5" thickBot="1" x14ac:dyDescent="0.3">
      <c r="A65" s="52" t="s">
        <v>98</v>
      </c>
      <c r="B65" s="45" t="s">
        <v>167</v>
      </c>
      <c r="C65" s="59"/>
      <c r="D65" s="59"/>
      <c r="E65" s="59"/>
      <c r="H65" s="162"/>
      <c r="I65" s="163"/>
      <c r="J65" s="164"/>
    </row>
    <row r="66" spans="1:10" ht="51.75" thickBot="1" x14ac:dyDescent="0.3">
      <c r="A66" s="43" t="s">
        <v>18</v>
      </c>
      <c r="B66" s="39" t="s">
        <v>99</v>
      </c>
      <c r="C66" s="58">
        <f>IF(AND(C67="Y",C68="Y"),1,0)</f>
        <v>0</v>
      </c>
      <c r="D66" s="58">
        <f>IF(AND(D67="Y",D68="Y"),1,0)</f>
        <v>0</v>
      </c>
      <c r="E66" s="58">
        <f>IF(AND(E67="Y",E68="Y"),1,0)</f>
        <v>0</v>
      </c>
      <c r="H66" s="165">
        <f>COUNTIF(C66:E66,1) + COUNTIF(C66:E66,0)</f>
        <v>3</v>
      </c>
      <c r="I66" s="166">
        <f>COUNTIF(C66:E66,1)</f>
        <v>0</v>
      </c>
      <c r="J66" s="167">
        <f>I66/H66</f>
        <v>0</v>
      </c>
    </row>
    <row r="67" spans="1:10" ht="25.5" x14ac:dyDescent="0.25">
      <c r="A67" s="49" t="s">
        <v>54</v>
      </c>
      <c r="B67" s="25" t="s">
        <v>186</v>
      </c>
      <c r="C67" s="59"/>
      <c r="D67" s="59"/>
      <c r="E67" s="59"/>
      <c r="H67" s="168"/>
      <c r="I67" s="169"/>
      <c r="J67" s="170"/>
    </row>
    <row r="68" spans="1:10" ht="38.25" x14ac:dyDescent="0.25">
      <c r="A68" s="50" t="s">
        <v>55</v>
      </c>
      <c r="B68" s="24" t="s">
        <v>168</v>
      </c>
      <c r="C68" s="59"/>
      <c r="D68" s="59"/>
      <c r="E68" s="59"/>
      <c r="H68" s="171"/>
      <c r="I68" s="172"/>
      <c r="J68" s="173"/>
    </row>
    <row r="69" spans="1:10" ht="51.75" thickBot="1" x14ac:dyDescent="0.3">
      <c r="A69" s="51" t="s">
        <v>56</v>
      </c>
      <c r="B69" s="44" t="s">
        <v>169</v>
      </c>
      <c r="C69" s="59"/>
      <c r="D69" s="59"/>
      <c r="E69" s="59"/>
      <c r="H69" s="162"/>
      <c r="I69" s="163"/>
      <c r="J69" s="164"/>
    </row>
    <row r="70" spans="1:10" ht="26.25" thickBot="1" x14ac:dyDescent="0.3">
      <c r="A70" s="43" t="s">
        <v>19</v>
      </c>
      <c r="B70" s="39" t="s">
        <v>101</v>
      </c>
      <c r="C70" s="58">
        <f>IF(C71="Y",1,(IF(C71="NA","Not applicable",0)))</f>
        <v>0</v>
      </c>
      <c r="D70" s="58">
        <f>IF(D71="Y",1,(IF(D71="NA","Not applicable",0)))</f>
        <v>0</v>
      </c>
      <c r="E70" s="58">
        <f>IF(E71="Y",1,(IF(E71="NA","Not applicable",0)))</f>
        <v>0</v>
      </c>
      <c r="H70" s="165">
        <f>COUNTIF(C70:E70,1) + COUNTIF(C70:E70,0)</f>
        <v>3</v>
      </c>
      <c r="I70" s="166">
        <f>COUNTIF(C70:E70,1)</f>
        <v>0</v>
      </c>
      <c r="J70" s="167">
        <f>I70/H70</f>
        <v>0</v>
      </c>
    </row>
    <row r="71" spans="1:10" ht="90" thickBot="1" x14ac:dyDescent="0.3">
      <c r="A71" s="52" t="s">
        <v>54</v>
      </c>
      <c r="B71" s="47" t="s">
        <v>170</v>
      </c>
      <c r="C71" s="60"/>
      <c r="D71" s="60"/>
      <c r="E71" s="60"/>
      <c r="H71" s="180"/>
      <c r="I71" s="181"/>
      <c r="J71" s="182"/>
    </row>
    <row r="72" spans="1:10" ht="26.25" thickBot="1" x14ac:dyDescent="0.3">
      <c r="A72" s="43">
        <v>11</v>
      </c>
      <c r="B72" s="39" t="s">
        <v>102</v>
      </c>
      <c r="C72" s="58">
        <f>IF(C73="Y",1,(IF(C73="NA","Not applicable",0)))</f>
        <v>0</v>
      </c>
      <c r="D72" s="58">
        <f>IF(D73="Y",1,(IF(D73="NA","Not applicable",0)))</f>
        <v>0</v>
      </c>
      <c r="E72" s="58">
        <f>IF(E73="Y",1,(IF(E73="NA","Not applicable",0)))</f>
        <v>0</v>
      </c>
      <c r="H72" s="165">
        <f>COUNTIF(C72:E72,1) + COUNTIF(C72:E72,0)</f>
        <v>3</v>
      </c>
      <c r="I72" s="166">
        <f>COUNTIF(C72:E72,1)</f>
        <v>0</v>
      </c>
      <c r="J72" s="167">
        <f>I72/H72</f>
        <v>0</v>
      </c>
    </row>
    <row r="73" spans="1:10" ht="51.75" thickBot="1" x14ac:dyDescent="0.3">
      <c r="A73" s="49" t="s">
        <v>54</v>
      </c>
      <c r="B73" s="25" t="s">
        <v>173</v>
      </c>
      <c r="C73" s="60"/>
      <c r="D73" s="60"/>
      <c r="E73" s="60"/>
      <c r="H73" s="165"/>
      <c r="I73" s="166"/>
      <c r="J73" s="167"/>
    </row>
    <row r="74" spans="1:10" ht="26.25" thickBot="1" x14ac:dyDescent="0.3">
      <c r="A74" s="38">
        <v>12</v>
      </c>
      <c r="B74" s="39" t="s">
        <v>103</v>
      </c>
      <c r="C74" s="78">
        <f>IF(C75="Y",1,0)</f>
        <v>0</v>
      </c>
      <c r="D74" s="78">
        <f>IF(D75="Y",1,0)</f>
        <v>0</v>
      </c>
      <c r="E74" s="78">
        <f>IF(E75="Y",1,0)</f>
        <v>0</v>
      </c>
      <c r="H74" s="165">
        <f>COUNTIF(C74:E74,1) + COUNTIF(C74:E74,0)</f>
        <v>3</v>
      </c>
      <c r="I74" s="166">
        <f>COUNTIF(C74:E74,1)</f>
        <v>0</v>
      </c>
      <c r="J74" s="167">
        <f>I74/H74</f>
        <v>0</v>
      </c>
    </row>
    <row r="75" spans="1:10" ht="66.75" customHeight="1" thickBot="1" x14ac:dyDescent="0.3">
      <c r="A75" s="52" t="s">
        <v>54</v>
      </c>
      <c r="B75" s="47" t="s">
        <v>230</v>
      </c>
      <c r="C75" s="59"/>
      <c r="D75" s="59"/>
      <c r="E75" s="59"/>
      <c r="H75" s="180"/>
      <c r="I75" s="181"/>
      <c r="J75" s="182"/>
    </row>
    <row r="76" spans="1:10" ht="15.75" thickBot="1" x14ac:dyDescent="0.3">
      <c r="A76" s="256" t="s">
        <v>40</v>
      </c>
      <c r="B76" s="257"/>
      <c r="C76" s="80"/>
      <c r="D76" s="80"/>
      <c r="E76" s="80"/>
      <c r="H76" s="165"/>
      <c r="I76" s="166"/>
      <c r="J76" s="167"/>
    </row>
    <row r="77" spans="1:10" ht="39" thickBot="1" x14ac:dyDescent="0.3">
      <c r="A77" s="43" t="s">
        <v>20</v>
      </c>
      <c r="B77" s="39" t="s">
        <v>105</v>
      </c>
      <c r="C77" s="58">
        <f>IF(AND(C78="Y",OR(C79="Y",C79="NA"),OR(C80="Y",C80="NA")),1,0)</f>
        <v>0</v>
      </c>
      <c r="D77" s="58">
        <f>IF(AND(D78="Y",OR(D79="Y",D79="NA"),OR(D80="Y",D80="NA")),1,0)</f>
        <v>0</v>
      </c>
      <c r="E77" s="58">
        <f>IF(AND(E78="Y",OR(E79="Y",E79="NA"),OR(E80="Y",E80="NA")),1,0)</f>
        <v>0</v>
      </c>
      <c r="H77" s="165">
        <f>COUNTIF(C77:E77,1) + COUNTIF(C77:E77,0)</f>
        <v>3</v>
      </c>
      <c r="I77" s="166">
        <f>COUNTIF(C77:E77,1)</f>
        <v>0</v>
      </c>
      <c r="J77" s="167">
        <f>I77/H77</f>
        <v>0</v>
      </c>
    </row>
    <row r="78" spans="1:10" x14ac:dyDescent="0.25">
      <c r="A78" s="49" t="s">
        <v>54</v>
      </c>
      <c r="B78" s="25" t="s">
        <v>175</v>
      </c>
      <c r="C78" s="59"/>
      <c r="D78" s="59"/>
      <c r="E78" s="59"/>
      <c r="H78" s="168"/>
      <c r="I78" s="169"/>
      <c r="J78" s="170"/>
    </row>
    <row r="79" spans="1:10" ht="25.5" x14ac:dyDescent="0.25">
      <c r="A79" s="50" t="s">
        <v>55</v>
      </c>
      <c r="B79" s="24" t="s">
        <v>176</v>
      </c>
      <c r="C79" s="60"/>
      <c r="D79" s="60"/>
      <c r="E79" s="60"/>
      <c r="H79" s="171"/>
      <c r="I79" s="172"/>
      <c r="J79" s="173"/>
    </row>
    <row r="80" spans="1:10" ht="64.5" thickBot="1" x14ac:dyDescent="0.3">
      <c r="A80" s="51" t="s">
        <v>56</v>
      </c>
      <c r="B80" s="44" t="s">
        <v>177</v>
      </c>
      <c r="C80" s="60"/>
      <c r="D80" s="60"/>
      <c r="E80" s="60"/>
      <c r="H80" s="162"/>
      <c r="I80" s="163"/>
      <c r="J80" s="164"/>
    </row>
    <row r="81" spans="1:10" ht="39" thickBot="1" x14ac:dyDescent="0.3">
      <c r="A81" s="43" t="s">
        <v>41</v>
      </c>
      <c r="B81" s="39" t="s">
        <v>106</v>
      </c>
      <c r="C81" s="58">
        <f>IF(AND(C82="Y",C83="Y",C84="Y",C85="Y"),1,0)</f>
        <v>0</v>
      </c>
      <c r="D81" s="58">
        <f>IF(AND(D82="Y",D83="Y",D84="Y",D85="Y"),1,0)</f>
        <v>0</v>
      </c>
      <c r="E81" s="58">
        <f>IF(AND(E82="Y",E83="Y",E84="Y",E85="Y"),1,0)</f>
        <v>0</v>
      </c>
      <c r="H81" s="165">
        <f>COUNTIF(C81:E81,1) + COUNTIF(C81:E81,0)</f>
        <v>3</v>
      </c>
      <c r="I81" s="166">
        <f>COUNTIF(C81:E81,1)</f>
        <v>0</v>
      </c>
      <c r="J81" s="167">
        <f>I81/H81</f>
        <v>0</v>
      </c>
    </row>
    <row r="82" spans="1:10" x14ac:dyDescent="0.25">
      <c r="A82" s="49" t="s">
        <v>54</v>
      </c>
      <c r="B82" s="25" t="s">
        <v>107</v>
      </c>
      <c r="C82" s="59"/>
      <c r="D82" s="59"/>
      <c r="E82" s="59"/>
      <c r="H82" s="168"/>
      <c r="I82" s="169"/>
      <c r="J82" s="170"/>
    </row>
    <row r="83" spans="1:10" ht="25.5" x14ac:dyDescent="0.25">
      <c r="A83" s="50" t="s">
        <v>55</v>
      </c>
      <c r="B83" s="24" t="s">
        <v>108</v>
      </c>
      <c r="C83" s="59"/>
      <c r="D83" s="59"/>
      <c r="E83" s="59"/>
      <c r="H83" s="171"/>
      <c r="I83" s="172"/>
      <c r="J83" s="173"/>
    </row>
    <row r="84" spans="1:10" x14ac:dyDescent="0.25">
      <c r="A84" s="50" t="s">
        <v>56</v>
      </c>
      <c r="B84" s="25" t="s">
        <v>109</v>
      </c>
      <c r="C84" s="59"/>
      <c r="D84" s="59"/>
      <c r="E84" s="59"/>
      <c r="H84" s="171"/>
      <c r="I84" s="172"/>
      <c r="J84" s="173"/>
    </row>
    <row r="85" spans="1:10" ht="15.75" thickBot="1" x14ac:dyDescent="0.3">
      <c r="A85" s="51" t="s">
        <v>57</v>
      </c>
      <c r="B85" s="44" t="s">
        <v>110</v>
      </c>
      <c r="C85" s="59"/>
      <c r="D85" s="59"/>
      <c r="E85" s="59"/>
      <c r="H85" s="162"/>
      <c r="I85" s="163"/>
      <c r="J85" s="164"/>
    </row>
    <row r="86" spans="1:10" ht="39" thickBot="1" x14ac:dyDescent="0.3">
      <c r="A86" s="43" t="s">
        <v>42</v>
      </c>
      <c r="B86" s="39" t="s">
        <v>111</v>
      </c>
      <c r="C86" s="78">
        <f>IF(AND(C87="Y",C88="Y",C89="Y"),1,0)</f>
        <v>0</v>
      </c>
      <c r="D86" s="78">
        <f>IF(AND(D87="Y",D88="Y",D89="Y"),1,0)</f>
        <v>0</v>
      </c>
      <c r="E86" s="78">
        <f>IF(AND(E87="Y",E88="Y",E89="Y"),1,0)</f>
        <v>0</v>
      </c>
      <c r="H86" s="165">
        <f>COUNTIF(C86:E86,1) + COUNTIF(C86:E86,0)</f>
        <v>3</v>
      </c>
      <c r="I86" s="166">
        <f>COUNTIF(C86:E86,1)</f>
        <v>0</v>
      </c>
      <c r="J86" s="167">
        <f>I86/H86</f>
        <v>0</v>
      </c>
    </row>
    <row r="87" spans="1:10" ht="25.5" x14ac:dyDescent="0.25">
      <c r="A87" s="49" t="s">
        <v>54</v>
      </c>
      <c r="B87" s="25" t="s">
        <v>231</v>
      </c>
      <c r="C87" s="59"/>
      <c r="D87" s="59"/>
      <c r="E87" s="59"/>
      <c r="H87" s="168"/>
      <c r="I87" s="169"/>
      <c r="J87" s="170"/>
    </row>
    <row r="88" spans="1:10" ht="25.5" x14ac:dyDescent="0.25">
      <c r="A88" s="50" t="s">
        <v>55</v>
      </c>
      <c r="B88" s="24" t="s">
        <v>232</v>
      </c>
      <c r="C88" s="59"/>
      <c r="D88" s="59"/>
      <c r="E88" s="59"/>
      <c r="H88" s="171"/>
      <c r="I88" s="172"/>
      <c r="J88" s="173"/>
    </row>
    <row r="89" spans="1:10" ht="26.25" thickBot="1" x14ac:dyDescent="0.3">
      <c r="A89" s="51" t="s">
        <v>56</v>
      </c>
      <c r="B89" s="44" t="s">
        <v>233</v>
      </c>
      <c r="C89" s="59"/>
      <c r="D89" s="59"/>
      <c r="E89" s="59"/>
      <c r="H89" s="162"/>
      <c r="I89" s="163"/>
      <c r="J89" s="164"/>
    </row>
    <row r="90" spans="1:10" ht="26.25" thickBot="1" x14ac:dyDescent="0.3">
      <c r="A90" s="43" t="s">
        <v>43</v>
      </c>
      <c r="B90" s="39" t="s">
        <v>112</v>
      </c>
      <c r="C90" s="78" t="s">
        <v>133</v>
      </c>
      <c r="D90" s="78" t="s">
        <v>133</v>
      </c>
      <c r="E90" s="78" t="s">
        <v>133</v>
      </c>
      <c r="H90" s="165"/>
      <c r="I90" s="166"/>
      <c r="J90" s="167"/>
    </row>
    <row r="91" spans="1:10" ht="26.25" thickBot="1" x14ac:dyDescent="0.3">
      <c r="A91" s="43" t="s">
        <v>44</v>
      </c>
      <c r="B91" s="39" t="s">
        <v>114</v>
      </c>
      <c r="C91" s="78" t="s">
        <v>133</v>
      </c>
      <c r="D91" s="78" t="s">
        <v>133</v>
      </c>
      <c r="E91" s="78" t="s">
        <v>133</v>
      </c>
      <c r="H91" s="165"/>
      <c r="I91" s="166"/>
      <c r="J91" s="167"/>
    </row>
    <row r="92" spans="1:10" ht="39" thickBot="1" x14ac:dyDescent="0.3">
      <c r="A92" s="43" t="s">
        <v>45</v>
      </c>
      <c r="B92" s="39" t="s">
        <v>115</v>
      </c>
      <c r="C92" s="78" t="s">
        <v>133</v>
      </c>
      <c r="D92" s="78" t="s">
        <v>133</v>
      </c>
      <c r="E92" s="78" t="s">
        <v>133</v>
      </c>
      <c r="H92" s="165"/>
      <c r="I92" s="166"/>
      <c r="J92" s="167"/>
    </row>
    <row r="93" spans="1:10" ht="15.75" thickBot="1" x14ac:dyDescent="0.3">
      <c r="A93" s="43" t="s">
        <v>46</v>
      </c>
      <c r="B93" s="39" t="s">
        <v>117</v>
      </c>
      <c r="C93" s="78" t="s">
        <v>133</v>
      </c>
      <c r="D93" s="78" t="s">
        <v>133</v>
      </c>
      <c r="E93" s="78" t="s">
        <v>133</v>
      </c>
      <c r="H93" s="165"/>
      <c r="I93" s="166"/>
      <c r="J93" s="167"/>
    </row>
    <row r="94" spans="1:10" ht="51.75" thickBot="1" x14ac:dyDescent="0.3">
      <c r="A94" s="43">
        <v>16</v>
      </c>
      <c r="B94" s="39" t="s">
        <v>119</v>
      </c>
      <c r="C94" s="58">
        <f>IF(AND(C95="Y",C96="Y",C97="Y"),1,0)</f>
        <v>0</v>
      </c>
      <c r="D94" s="58">
        <f>IF(AND(D95="Y",D96="Y",D97="Y"),1,0)</f>
        <v>0</v>
      </c>
      <c r="E94" s="58">
        <f>IF(AND(E95="Y",E96="Y",E97="Y"),1,0)</f>
        <v>0</v>
      </c>
      <c r="H94" s="165">
        <f>COUNTIF(C94:E94,1) + COUNTIF(C94:E94,0)</f>
        <v>3</v>
      </c>
      <c r="I94" s="166">
        <f>COUNTIF(C94:E94,1)</f>
        <v>0</v>
      </c>
      <c r="J94" s="167">
        <f>I94/H94</f>
        <v>0</v>
      </c>
    </row>
    <row r="95" spans="1:10" ht="25.5" x14ac:dyDescent="0.25">
      <c r="A95" s="49" t="s">
        <v>54</v>
      </c>
      <c r="B95" s="25" t="s">
        <v>185</v>
      </c>
      <c r="C95" s="59"/>
      <c r="D95" s="59"/>
      <c r="E95" s="59"/>
      <c r="H95" s="168"/>
      <c r="I95" s="169"/>
      <c r="J95" s="170"/>
    </row>
    <row r="96" spans="1:10" ht="25.5" x14ac:dyDescent="0.25">
      <c r="A96" s="50" t="s">
        <v>55</v>
      </c>
      <c r="B96" s="22" t="s">
        <v>120</v>
      </c>
      <c r="C96" s="59"/>
      <c r="D96" s="59"/>
      <c r="E96" s="59"/>
      <c r="H96" s="171"/>
      <c r="I96" s="172"/>
      <c r="J96" s="173"/>
    </row>
    <row r="97" spans="1:10" ht="38.25" x14ac:dyDescent="0.25">
      <c r="A97" s="50" t="s">
        <v>56</v>
      </c>
      <c r="B97" s="24" t="s">
        <v>100</v>
      </c>
      <c r="C97" s="59"/>
      <c r="D97" s="59"/>
      <c r="E97" s="59"/>
      <c r="H97" s="171"/>
      <c r="I97" s="172"/>
      <c r="J97" s="173"/>
    </row>
    <row r="98" spans="1:10" ht="51.75" thickBot="1" x14ac:dyDescent="0.3">
      <c r="A98" s="51" t="s">
        <v>57</v>
      </c>
      <c r="B98" s="44" t="s">
        <v>184</v>
      </c>
      <c r="C98" s="59"/>
      <c r="D98" s="59"/>
      <c r="E98" s="59"/>
      <c r="H98" s="162"/>
      <c r="I98" s="163"/>
      <c r="J98" s="164"/>
    </row>
    <row r="99" spans="1:10" ht="26.25" thickBot="1" x14ac:dyDescent="0.3">
      <c r="A99" s="92">
        <v>17</v>
      </c>
      <c r="B99" s="100" t="s">
        <v>121</v>
      </c>
      <c r="C99" s="58">
        <f>IF(C100="N","Not applicable",(IF(AND(C101="Y",C102="Y",C103="Y",C104="Y",C105="Y"),1,0)))</f>
        <v>0</v>
      </c>
      <c r="D99" s="58">
        <f>IF(D100="N","Not applicable",(IF(AND(D101="Y",D102="Y",D103="Y",D104="Y",D105="Y"),1,0)))</f>
        <v>0</v>
      </c>
      <c r="E99" s="58">
        <f>IF(E100="N","Not applicable",(IF(AND(E101="Y",E102="Y",E103="Y",E104="Y",E105="Y"),1,0)))</f>
        <v>0</v>
      </c>
      <c r="H99" s="165">
        <f>COUNTIF(C99:E99,1) + COUNTIF(C99:E99,0)</f>
        <v>3</v>
      </c>
      <c r="I99" s="166">
        <f>COUNTIF(C99:E99,1)</f>
        <v>0</v>
      </c>
      <c r="J99" s="167">
        <f>I99/H99</f>
        <v>0</v>
      </c>
    </row>
    <row r="100" spans="1:10" ht="25.5" x14ac:dyDescent="0.25">
      <c r="A100" s="126">
        <v>0</v>
      </c>
      <c r="B100" s="127" t="s">
        <v>217</v>
      </c>
      <c r="C100" s="59"/>
      <c r="D100" s="59"/>
      <c r="E100" s="59"/>
      <c r="H100" s="168"/>
      <c r="I100" s="169"/>
      <c r="J100" s="170"/>
    </row>
    <row r="101" spans="1:10" ht="25.5" x14ac:dyDescent="0.25">
      <c r="A101" s="93" t="s">
        <v>54</v>
      </c>
      <c r="B101" s="96" t="s">
        <v>187</v>
      </c>
      <c r="C101" s="59"/>
      <c r="D101" s="59"/>
      <c r="E101" s="59"/>
      <c r="H101" s="171"/>
      <c r="I101" s="172"/>
      <c r="J101" s="173"/>
    </row>
    <row r="102" spans="1:10" ht="38.25" x14ac:dyDescent="0.25">
      <c r="A102" s="94" t="s">
        <v>55</v>
      </c>
      <c r="B102" s="97" t="s">
        <v>188</v>
      </c>
      <c r="C102" s="59"/>
      <c r="D102" s="59"/>
      <c r="E102" s="59"/>
      <c r="H102" s="171"/>
      <c r="I102" s="172"/>
      <c r="J102" s="173"/>
    </row>
    <row r="103" spans="1:10" x14ac:dyDescent="0.25">
      <c r="A103" s="94" t="s">
        <v>56</v>
      </c>
      <c r="B103" s="97" t="s">
        <v>189</v>
      </c>
      <c r="C103" s="59"/>
      <c r="D103" s="59"/>
      <c r="E103" s="59"/>
      <c r="H103" s="171"/>
      <c r="I103" s="172"/>
      <c r="J103" s="173"/>
    </row>
    <row r="104" spans="1:10" ht="25.5" x14ac:dyDescent="0.25">
      <c r="A104" s="94" t="s">
        <v>57</v>
      </c>
      <c r="B104" s="98" t="s">
        <v>190</v>
      </c>
      <c r="C104" s="59"/>
      <c r="D104" s="59"/>
      <c r="E104" s="59"/>
      <c r="H104" s="171"/>
      <c r="I104" s="172"/>
      <c r="J104" s="173"/>
    </row>
    <row r="105" spans="1:10" ht="15.75" thickBot="1" x14ac:dyDescent="0.3">
      <c r="A105" s="95" t="s">
        <v>63</v>
      </c>
      <c r="B105" s="99" t="s">
        <v>191</v>
      </c>
      <c r="C105" s="59"/>
      <c r="D105" s="59"/>
      <c r="E105" s="59"/>
      <c r="H105" s="162"/>
      <c r="I105" s="163"/>
      <c r="J105" s="164"/>
    </row>
    <row r="106" spans="1:10" ht="15.75" thickBot="1" x14ac:dyDescent="0.3">
      <c r="A106" s="260" t="s">
        <v>47</v>
      </c>
      <c r="B106" s="261"/>
      <c r="C106" s="101"/>
      <c r="D106" s="101"/>
      <c r="E106" s="101"/>
      <c r="H106" s="165"/>
      <c r="I106" s="166"/>
      <c r="J106" s="167"/>
    </row>
    <row r="107" spans="1:10" ht="26.25" thickBot="1" x14ac:dyDescent="0.3">
      <c r="A107" s="128">
        <v>18</v>
      </c>
      <c r="B107" s="129" t="s">
        <v>122</v>
      </c>
      <c r="C107" s="85">
        <f>IF(C108="Y",1,0)</f>
        <v>0</v>
      </c>
      <c r="D107" s="85">
        <f>IF(D108="Y",1,0)</f>
        <v>0</v>
      </c>
      <c r="E107" s="85">
        <f>IF(E108="Y",1,0)</f>
        <v>0</v>
      </c>
      <c r="H107" s="165">
        <f>COUNTIF(C107:E107,1) + COUNTIF(C107:E107,0)</f>
        <v>3</v>
      </c>
      <c r="I107" s="166">
        <f>COUNTIF(C107:E107,1)</f>
        <v>0</v>
      </c>
      <c r="J107" s="167">
        <f>I107/H107</f>
        <v>0</v>
      </c>
    </row>
    <row r="108" spans="1:10" ht="26.25" thickBot="1" x14ac:dyDescent="0.3">
      <c r="A108" s="52" t="s">
        <v>54</v>
      </c>
      <c r="B108" s="45" t="s">
        <v>192</v>
      </c>
      <c r="C108" s="59"/>
      <c r="D108" s="59"/>
      <c r="E108" s="59"/>
      <c r="H108" s="180"/>
      <c r="I108" s="181"/>
      <c r="J108" s="182"/>
    </row>
    <row r="109" spans="1:10" ht="26.25" thickBot="1" x14ac:dyDescent="0.3">
      <c r="A109" s="43" t="s">
        <v>48</v>
      </c>
      <c r="B109" s="39" t="s">
        <v>123</v>
      </c>
      <c r="C109" s="58">
        <f>IF(C110="Y",1,0)</f>
        <v>0</v>
      </c>
      <c r="D109" s="58">
        <f>IF(D110="Y",1,0)</f>
        <v>0</v>
      </c>
      <c r="E109" s="58">
        <f>IF(E110="Y",1,0)</f>
        <v>0</v>
      </c>
      <c r="H109" s="165">
        <f>COUNTIF(C109:E109,1) + COUNTIF(C109:E109,0)</f>
        <v>3</v>
      </c>
      <c r="I109" s="166">
        <f>COUNTIF(C109:E109,1)</f>
        <v>0</v>
      </c>
      <c r="J109" s="167">
        <f>I109/H109</f>
        <v>0</v>
      </c>
    </row>
    <row r="110" spans="1:10" ht="26.25" thickBot="1" x14ac:dyDescent="0.3">
      <c r="A110" s="52" t="s">
        <v>54</v>
      </c>
      <c r="B110" s="45" t="s">
        <v>124</v>
      </c>
      <c r="C110" s="59"/>
      <c r="D110" s="59"/>
      <c r="E110" s="59"/>
      <c r="H110" s="180"/>
      <c r="I110" s="181"/>
      <c r="J110" s="182"/>
    </row>
    <row r="111" spans="1:10" ht="26.25" thickBot="1" x14ac:dyDescent="0.3">
      <c r="A111" s="43" t="s">
        <v>49</v>
      </c>
      <c r="B111" s="39" t="s">
        <v>125</v>
      </c>
      <c r="C111" s="58">
        <f>IF(C112="Y",1,0)</f>
        <v>0</v>
      </c>
      <c r="D111" s="58">
        <f>IF(D112="Y",1,0)</f>
        <v>0</v>
      </c>
      <c r="E111" s="58">
        <f>IF(E112="Y",1,0)</f>
        <v>0</v>
      </c>
      <c r="H111" s="165">
        <f>COUNTIF(C111:E111,1) + COUNTIF(C111:E111,0)</f>
        <v>3</v>
      </c>
      <c r="I111" s="166">
        <f>COUNTIF(C111:E111,1)</f>
        <v>0</v>
      </c>
      <c r="J111" s="167">
        <f>I111/H111</f>
        <v>0</v>
      </c>
    </row>
    <row r="112" spans="1:10" ht="15.75" thickBot="1" x14ac:dyDescent="0.3">
      <c r="A112" s="52" t="s">
        <v>54</v>
      </c>
      <c r="B112" s="45" t="s">
        <v>126</v>
      </c>
      <c r="C112" s="59"/>
      <c r="D112" s="59"/>
      <c r="E112" s="59"/>
      <c r="H112" s="180"/>
      <c r="I112" s="181"/>
      <c r="J112" s="182"/>
    </row>
    <row r="113" spans="1:11" ht="26.25" thickBot="1" x14ac:dyDescent="0.3">
      <c r="A113" s="43">
        <v>20</v>
      </c>
      <c r="B113" s="39" t="s">
        <v>127</v>
      </c>
      <c r="C113" s="58">
        <f>IF(AND(C114="Y",C115="Y"),1,0)</f>
        <v>0</v>
      </c>
      <c r="D113" s="58">
        <f>IF(AND(D114="Y",D115="Y"),1,0)</f>
        <v>0</v>
      </c>
      <c r="E113" s="58">
        <f>IF(AND(E114="Y",E115="Y"),1,0)</f>
        <v>0</v>
      </c>
      <c r="H113" s="165">
        <f>COUNTIF(C113:E113,1) + COUNTIF(C113:E113,0)</f>
        <v>3</v>
      </c>
      <c r="I113" s="166">
        <f>COUNTIF(C113:E113,1)</f>
        <v>0</v>
      </c>
      <c r="J113" s="167">
        <f>I113/H113</f>
        <v>0</v>
      </c>
    </row>
    <row r="114" spans="1:11" ht="51" x14ac:dyDescent="0.25">
      <c r="A114" s="49" t="s">
        <v>54</v>
      </c>
      <c r="B114" s="46" t="s">
        <v>193</v>
      </c>
      <c r="C114" s="59"/>
      <c r="D114" s="59"/>
      <c r="E114" s="59"/>
      <c r="H114" s="168"/>
      <c r="I114" s="169"/>
      <c r="J114" s="170"/>
    </row>
    <row r="115" spans="1:11" ht="39" thickBot="1" x14ac:dyDescent="0.3">
      <c r="A115" s="51" t="s">
        <v>55</v>
      </c>
      <c r="B115" s="44" t="s">
        <v>194</v>
      </c>
      <c r="C115" s="61"/>
      <c r="D115" s="61"/>
      <c r="E115" s="61"/>
      <c r="H115" s="162"/>
      <c r="I115" s="163"/>
      <c r="J115" s="164"/>
    </row>
    <row r="116" spans="1:11" ht="15.75" thickBot="1" x14ac:dyDescent="0.3">
      <c r="A116" s="260" t="s">
        <v>50</v>
      </c>
      <c r="B116" s="261"/>
      <c r="C116" s="101"/>
      <c r="D116" s="101"/>
      <c r="E116" s="101"/>
      <c r="H116" s="165"/>
      <c r="I116" s="166"/>
      <c r="J116" s="167"/>
    </row>
    <row r="117" spans="1:11" ht="26.25" thickBot="1" x14ac:dyDescent="0.3">
      <c r="A117" s="43">
        <v>21</v>
      </c>
      <c r="B117" s="39" t="s">
        <v>128</v>
      </c>
      <c r="C117" s="58"/>
      <c r="D117" s="58"/>
      <c r="E117" s="58"/>
      <c r="H117" s="165"/>
      <c r="I117" s="166"/>
      <c r="J117" s="167"/>
    </row>
    <row r="118" spans="1:11" ht="15.75" thickBot="1" x14ac:dyDescent="0.3">
      <c r="A118" s="52" t="s">
        <v>54</v>
      </c>
      <c r="B118" s="45" t="s">
        <v>129</v>
      </c>
      <c r="C118" s="59"/>
      <c r="D118" s="59"/>
      <c r="E118" s="59"/>
      <c r="H118" s="162">
        <f>COUNTIF(C118:E118,"Y") + COUNTIF(C118:E118,"N")</f>
        <v>0</v>
      </c>
      <c r="I118" s="163">
        <f>COUNTIF(C118:E118,"N")</f>
        <v>0</v>
      </c>
      <c r="J118" s="167" t="e">
        <f>I118/H118</f>
        <v>#DIV/0!</v>
      </c>
    </row>
    <row r="119" spans="1:11" ht="26.25" thickBot="1" x14ac:dyDescent="0.3">
      <c r="A119" s="43">
        <v>22</v>
      </c>
      <c r="B119" s="39" t="s">
        <v>130</v>
      </c>
      <c r="C119" s="58">
        <f>IF(AND(C120="Y",C121="Y"),1,0)</f>
        <v>0</v>
      </c>
      <c r="D119" s="58">
        <f>IF(AND(D120="Y",D121="Y"),1,0)</f>
        <v>0</v>
      </c>
      <c r="E119" s="58">
        <f>IF(AND(E120="Y",E121="Y"),1,0)</f>
        <v>0</v>
      </c>
      <c r="H119" s="165">
        <f>COUNTIF(C119:E119,1) + COUNTIF(C119:E119,0)</f>
        <v>3</v>
      </c>
      <c r="I119" s="166">
        <f>COUNTIF(C119:E119,1)</f>
        <v>0</v>
      </c>
      <c r="J119" s="167">
        <f>I119/H119</f>
        <v>0</v>
      </c>
    </row>
    <row r="120" spans="1:11" ht="25.5" x14ac:dyDescent="0.25">
      <c r="A120" s="49" t="s">
        <v>54</v>
      </c>
      <c r="B120" s="25" t="s">
        <v>131</v>
      </c>
      <c r="C120" s="59"/>
      <c r="D120" s="59"/>
      <c r="E120" s="59"/>
      <c r="H120" s="168"/>
      <c r="I120" s="169"/>
      <c r="J120" s="170"/>
    </row>
    <row r="121" spans="1:11" ht="26.25" thickBot="1" x14ac:dyDescent="0.3">
      <c r="A121" s="53" t="s">
        <v>55</v>
      </c>
      <c r="B121" s="81" t="s">
        <v>132</v>
      </c>
      <c r="C121" s="59"/>
      <c r="D121" s="59"/>
      <c r="E121" s="59"/>
      <c r="H121" s="177"/>
      <c r="I121" s="178"/>
      <c r="J121" s="179"/>
    </row>
    <row r="122" spans="1:11" x14ac:dyDescent="0.25">
      <c r="H122" s="184"/>
      <c r="I122" s="184"/>
      <c r="J122" s="185"/>
      <c r="K122" s="40"/>
    </row>
    <row r="123" spans="1:11" ht="15.75" thickBot="1" x14ac:dyDescent="0.3">
      <c r="H123" s="184"/>
      <c r="I123" s="184"/>
      <c r="J123" s="185"/>
      <c r="K123" s="40"/>
    </row>
    <row r="124" spans="1:11" x14ac:dyDescent="0.25">
      <c r="B124" s="108" t="s">
        <v>200</v>
      </c>
      <c r="C124" s="106">
        <f>COUNTIF(C3:C121,1) + COUNTIF(C3:C121,0)</f>
        <v>30</v>
      </c>
      <c r="D124" s="106">
        <f>COUNTIF(D3:D121,1) + COUNTIF(D3:D121,0)</f>
        <v>30</v>
      </c>
      <c r="E124" s="106">
        <f>COUNTIF(E3:E121,1) + COUNTIF(E3:E121,0)</f>
        <v>30</v>
      </c>
    </row>
    <row r="125" spans="1:11" ht="15.75" thickBot="1" x14ac:dyDescent="0.3">
      <c r="B125" s="130" t="s">
        <v>201</v>
      </c>
      <c r="C125" s="131">
        <f>COUNTIF(C3:C121,1)</f>
        <v>0</v>
      </c>
      <c r="D125" s="131">
        <f>COUNTIF(D3:D121,1)</f>
        <v>0</v>
      </c>
      <c r="E125" s="131">
        <f>COUNTIF(E3:E121,1)</f>
        <v>0</v>
      </c>
    </row>
    <row r="126" spans="1:11" ht="15.75" thickBot="1" x14ac:dyDescent="0.3">
      <c r="B126" s="132" t="s">
        <v>202</v>
      </c>
      <c r="C126" s="278">
        <f>C125/C124</f>
        <v>0</v>
      </c>
      <c r="D126" s="133">
        <f>D125/D124</f>
        <v>0</v>
      </c>
      <c r="E126" s="133">
        <f>E125/E124</f>
        <v>0</v>
      </c>
    </row>
  </sheetData>
  <mergeCells count="5">
    <mergeCell ref="A2:B2"/>
    <mergeCell ref="A26:B26"/>
    <mergeCell ref="A76:B76"/>
    <mergeCell ref="A106:B106"/>
    <mergeCell ref="A116:B116"/>
  </mergeCells>
  <dataValidations count="3">
    <dataValidation type="list" allowBlank="1" showInputMessage="1" showErrorMessage="1" sqref="C4:E7 C9:E13 C15:E20 C22:E23 C28:E28 C25:E25 C38:E38 C46:E46 C48:E48 C53:E54 C56:E56 C58:E58 C65:E65 C67:E69 C75:E75 C78:E78 C82:E85 C87:E89 C95:E98 C108:E108 C110:E110 C112:E112 C114:E115 C118:E118 C120:E121 C100:E105">
      <formula1>YN</formula1>
    </dataValidation>
    <dataValidation type="list" allowBlank="1" showInputMessage="1" showErrorMessage="1" sqref="C14:E14 C32:E32 C40:E40 C59:E61 C71:E71 C73:E73 C79:E80">
      <formula1>YNNA</formula1>
    </dataValidation>
    <dataValidation type="list" allowBlank="1" showInputMessage="1" showErrorMessage="1" sqref="C30:E31 C34:E36 C42:E44 C49:E51">
      <formula1>YNR</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topLeftCell="A76" workbookViewId="0">
      <selection activeCell="D84" sqref="D84"/>
    </sheetView>
  </sheetViews>
  <sheetFormatPr defaultRowHeight="15" x14ac:dyDescent="0.25"/>
  <cols>
    <col min="1" max="1" width="4.85546875" customWidth="1"/>
    <col min="2" max="2" width="70.28515625" customWidth="1"/>
    <col min="3" max="5" width="14.85546875" customWidth="1"/>
    <col min="8" max="8" width="18.85546875" style="21" customWidth="1"/>
    <col min="9" max="9" width="17.42578125" style="21" customWidth="1"/>
    <col min="10" max="10" width="16.85546875" style="183" customWidth="1"/>
  </cols>
  <sheetData>
    <row r="1" spans="1:10" ht="52.5" thickBot="1" x14ac:dyDescent="0.3">
      <c r="B1" s="118" t="s">
        <v>215</v>
      </c>
      <c r="C1" s="48" t="s">
        <v>104</v>
      </c>
      <c r="D1" s="48" t="s">
        <v>104</v>
      </c>
      <c r="E1" s="48" t="s">
        <v>104</v>
      </c>
      <c r="F1" s="114" t="s">
        <v>203</v>
      </c>
      <c r="H1" s="159" t="s">
        <v>205</v>
      </c>
      <c r="I1" s="160" t="s">
        <v>204</v>
      </c>
      <c r="J1" s="161" t="s">
        <v>206</v>
      </c>
    </row>
    <row r="2" spans="1:10" ht="15.75" thickBot="1" x14ac:dyDescent="0.3">
      <c r="A2" s="254" t="s">
        <v>51</v>
      </c>
      <c r="B2" s="255"/>
      <c r="C2" s="83"/>
      <c r="D2" s="83"/>
      <c r="E2" s="83"/>
      <c r="H2" s="162"/>
      <c r="I2" s="163"/>
      <c r="J2" s="164"/>
    </row>
    <row r="3" spans="1:10" ht="39" thickBot="1" x14ac:dyDescent="0.3">
      <c r="A3" s="43">
        <v>1</v>
      </c>
      <c r="B3" s="39" t="s">
        <v>26</v>
      </c>
      <c r="C3" s="78">
        <f>IF(AND(C4="Y",C5="Y",C6="Y",C7="Y"),1,0)</f>
        <v>0</v>
      </c>
      <c r="D3" s="78">
        <f>IF(AND(D4="Y",D5="Y",D6="Y",D7="Y"),1,0)</f>
        <v>0</v>
      </c>
      <c r="E3" s="78">
        <f>IF(AND(E4="Y",E5="Y",E6="Y",E7="Y"),1,0)</f>
        <v>0</v>
      </c>
      <c r="H3" s="165">
        <f>COUNTIF(C3:E3,1) + COUNTIF(C3:E3,0)</f>
        <v>3</v>
      </c>
      <c r="I3" s="166">
        <f>COUNTIF(C3:E3,1)</f>
        <v>0</v>
      </c>
      <c r="J3" s="167">
        <f>I3/H3</f>
        <v>0</v>
      </c>
    </row>
    <row r="4" spans="1:10" ht="25.5" x14ac:dyDescent="0.25">
      <c r="A4" s="49" t="s">
        <v>54</v>
      </c>
      <c r="B4" s="25" t="s">
        <v>58</v>
      </c>
      <c r="C4" s="59"/>
      <c r="D4" s="59"/>
      <c r="E4" s="59"/>
      <c r="H4" s="168"/>
      <c r="I4" s="169"/>
      <c r="J4" s="170"/>
    </row>
    <row r="5" spans="1:10" ht="25.5" x14ac:dyDescent="0.25">
      <c r="A5" s="50" t="s">
        <v>55</v>
      </c>
      <c r="B5" s="24" t="s">
        <v>59</v>
      </c>
      <c r="C5" s="59"/>
      <c r="D5" s="59"/>
      <c r="E5" s="59"/>
      <c r="H5" s="171"/>
      <c r="I5" s="172"/>
      <c r="J5" s="173"/>
    </row>
    <row r="6" spans="1:10" x14ac:dyDescent="0.25">
      <c r="A6" s="50" t="s">
        <v>56</v>
      </c>
      <c r="B6" s="24" t="s">
        <v>52</v>
      </c>
      <c r="C6" s="59"/>
      <c r="D6" s="59"/>
      <c r="E6" s="59"/>
      <c r="H6" s="171"/>
      <c r="I6" s="172"/>
      <c r="J6" s="173"/>
    </row>
    <row r="7" spans="1:10" ht="15.75" thickBot="1" x14ac:dyDescent="0.3">
      <c r="A7" s="51" t="s">
        <v>57</v>
      </c>
      <c r="B7" s="44" t="s">
        <v>53</v>
      </c>
      <c r="C7" s="59"/>
      <c r="D7" s="59"/>
      <c r="E7" s="59"/>
      <c r="H7" s="162"/>
      <c r="I7" s="163"/>
      <c r="J7" s="164"/>
    </row>
    <row r="8" spans="1:10" ht="39" thickBot="1" x14ac:dyDescent="0.3">
      <c r="A8" s="43">
        <v>2</v>
      </c>
      <c r="B8" s="39" t="s">
        <v>27</v>
      </c>
      <c r="C8" s="78">
        <f>IF(AND(C9="Y",C10="Y",C11="Y",C12="Y",C13="Y",(OR(C14="Y",C14="NA")),C15="Y",C16="Y",C17="Y",C18="Y",C19="Y",C20="Y"),1,0)</f>
        <v>0</v>
      </c>
      <c r="D8" s="78">
        <f>IF(AND(D9="Y",D10="Y",D11="Y",D12="Y",D13="Y",(OR(D14="Y",D14="NA")),D15="Y",D16="Y",D17="Y",D18="Y",D19="Y",D20="Y"),1,0)</f>
        <v>0</v>
      </c>
      <c r="E8" s="78">
        <f>IF(AND(E9="Y",E10="Y",E11="Y",E12="Y",E13="Y",(OR(E14="Y",E14="NA")),E15="Y",E16="Y",E17="Y",E18="Y",E19="Y",E20="Y"),1,0)</f>
        <v>0</v>
      </c>
      <c r="H8" s="165">
        <f>COUNTIF(C8:E8,1) + COUNTIF(C8:E8,0)</f>
        <v>3</v>
      </c>
      <c r="I8" s="166">
        <f>COUNTIF(C8:E8,1)</f>
        <v>0</v>
      </c>
      <c r="J8" s="167">
        <f>I8/H8</f>
        <v>0</v>
      </c>
    </row>
    <row r="9" spans="1:10" x14ac:dyDescent="0.25">
      <c r="A9" s="49" t="s">
        <v>54</v>
      </c>
      <c r="B9" s="25" t="s">
        <v>60</v>
      </c>
      <c r="C9" s="59"/>
      <c r="D9" s="59"/>
      <c r="E9" s="59"/>
      <c r="H9" s="174"/>
      <c r="I9" s="175"/>
      <c r="J9" s="176"/>
    </row>
    <row r="10" spans="1:10" ht="25.5" x14ac:dyDescent="0.25">
      <c r="A10" s="50" t="s">
        <v>55</v>
      </c>
      <c r="B10" s="25" t="s">
        <v>61</v>
      </c>
      <c r="C10" s="59"/>
      <c r="D10" s="59"/>
      <c r="E10" s="59"/>
      <c r="H10" s="168"/>
      <c r="I10" s="169"/>
      <c r="J10" s="170"/>
    </row>
    <row r="11" spans="1:10" ht="51" x14ac:dyDescent="0.25">
      <c r="A11" s="50" t="s">
        <v>56</v>
      </c>
      <c r="B11" s="24" t="s">
        <v>74</v>
      </c>
      <c r="C11" s="59"/>
      <c r="D11" s="59"/>
      <c r="E11" s="59"/>
      <c r="H11" s="171"/>
      <c r="I11" s="172"/>
      <c r="J11" s="173"/>
    </row>
    <row r="12" spans="1:10" ht="38.25" x14ac:dyDescent="0.25">
      <c r="A12" s="50" t="s">
        <v>57</v>
      </c>
      <c r="B12" s="24" t="s">
        <v>62</v>
      </c>
      <c r="C12" s="59"/>
      <c r="D12" s="59"/>
      <c r="E12" s="59"/>
      <c r="H12" s="171"/>
      <c r="I12" s="172"/>
      <c r="J12" s="173"/>
    </row>
    <row r="13" spans="1:10" x14ac:dyDescent="0.25">
      <c r="A13" s="50" t="s">
        <v>63</v>
      </c>
      <c r="B13" s="24" t="s">
        <v>64</v>
      </c>
      <c r="C13" s="59"/>
      <c r="D13" s="59"/>
      <c r="E13" s="59"/>
      <c r="H13" s="171"/>
      <c r="I13" s="172"/>
      <c r="J13" s="173"/>
    </row>
    <row r="14" spans="1:10" ht="38.25" x14ac:dyDescent="0.25">
      <c r="A14" s="50" t="s">
        <v>65</v>
      </c>
      <c r="B14" s="22" t="s">
        <v>142</v>
      </c>
      <c r="C14" s="60"/>
      <c r="D14" s="60"/>
      <c r="E14" s="60"/>
      <c r="H14" s="171"/>
      <c r="I14" s="172"/>
      <c r="J14" s="173"/>
    </row>
    <row r="15" spans="1:10" ht="89.25" x14ac:dyDescent="0.25">
      <c r="A15" s="50" t="s">
        <v>66</v>
      </c>
      <c r="B15" s="24" t="s">
        <v>67</v>
      </c>
      <c r="C15" s="59"/>
      <c r="D15" s="59"/>
      <c r="E15" s="59"/>
      <c r="H15" s="171"/>
      <c r="I15" s="172"/>
      <c r="J15" s="173"/>
    </row>
    <row r="16" spans="1:10" x14ac:dyDescent="0.25">
      <c r="A16" s="50" t="s">
        <v>68</v>
      </c>
      <c r="B16" s="24" t="s">
        <v>69</v>
      </c>
      <c r="C16" s="59"/>
      <c r="D16" s="59"/>
      <c r="E16" s="59"/>
      <c r="H16" s="171"/>
      <c r="I16" s="172"/>
      <c r="J16" s="173"/>
    </row>
    <row r="17" spans="1:10" ht="63.75" x14ac:dyDescent="0.25">
      <c r="A17" s="50" t="s">
        <v>70</v>
      </c>
      <c r="B17" s="24" t="s">
        <v>71</v>
      </c>
      <c r="C17" s="59"/>
      <c r="D17" s="59"/>
      <c r="E17" s="59"/>
      <c r="H17" s="171"/>
      <c r="I17" s="172"/>
      <c r="J17" s="173"/>
    </row>
    <row r="18" spans="1:10" ht="38.25" x14ac:dyDescent="0.25">
      <c r="A18" s="50" t="s">
        <v>72</v>
      </c>
      <c r="B18" s="24" t="s">
        <v>225</v>
      </c>
      <c r="C18" s="59"/>
      <c r="D18" s="59"/>
      <c r="E18" s="59"/>
      <c r="H18" s="171"/>
      <c r="I18" s="172"/>
      <c r="J18" s="173"/>
    </row>
    <row r="19" spans="1:10" ht="38.25" x14ac:dyDescent="0.25">
      <c r="A19" s="50" t="s">
        <v>73</v>
      </c>
      <c r="B19" s="24" t="s">
        <v>226</v>
      </c>
      <c r="C19" s="59"/>
      <c r="D19" s="59"/>
      <c r="E19" s="59"/>
      <c r="H19" s="171"/>
      <c r="I19" s="172"/>
      <c r="J19" s="173"/>
    </row>
    <row r="20" spans="1:10" ht="39" thickBot="1" x14ac:dyDescent="0.3">
      <c r="A20" s="51" t="s">
        <v>75</v>
      </c>
      <c r="B20" s="44" t="s">
        <v>76</v>
      </c>
      <c r="C20" s="59"/>
      <c r="D20" s="59"/>
      <c r="E20" s="59"/>
      <c r="H20" s="177"/>
      <c r="I20" s="178"/>
      <c r="J20" s="179"/>
    </row>
    <row r="21" spans="1:10" ht="39" thickBot="1" x14ac:dyDescent="0.3">
      <c r="A21" s="43" t="s">
        <v>28</v>
      </c>
      <c r="B21" s="39" t="s">
        <v>77</v>
      </c>
      <c r="C21" s="78">
        <f>IF(AND(C22="Y",C23="Y"),1,0)</f>
        <v>0</v>
      </c>
      <c r="D21" s="78">
        <f>IF(AND(D22="Y",D23="Y"),1,0)</f>
        <v>0</v>
      </c>
      <c r="E21" s="78">
        <f>IF(AND(E22="Y",E23="Y"),1,0)</f>
        <v>0</v>
      </c>
      <c r="H21" s="165">
        <f>COUNTIF(C21:E21,1) + COUNTIF(C21:E21,0)</f>
        <v>3</v>
      </c>
      <c r="I21" s="166">
        <f>COUNTIF(C21:E21,1)</f>
        <v>0</v>
      </c>
      <c r="J21" s="167">
        <f>I21/H21</f>
        <v>0</v>
      </c>
    </row>
    <row r="22" spans="1:10" x14ac:dyDescent="0.25">
      <c r="A22" s="49" t="s">
        <v>54</v>
      </c>
      <c r="B22" s="25" t="s">
        <v>78</v>
      </c>
      <c r="C22" s="59"/>
      <c r="D22" s="59"/>
      <c r="E22" s="59"/>
      <c r="H22" s="168"/>
      <c r="I22" s="169"/>
      <c r="J22" s="170"/>
    </row>
    <row r="23" spans="1:10" ht="26.25" thickBot="1" x14ac:dyDescent="0.3">
      <c r="A23" s="51" t="s">
        <v>55</v>
      </c>
      <c r="B23" s="44" t="s">
        <v>79</v>
      </c>
      <c r="C23" s="59"/>
      <c r="D23" s="59"/>
      <c r="E23" s="59"/>
      <c r="H23" s="162"/>
      <c r="I23" s="163"/>
      <c r="J23" s="164"/>
    </row>
    <row r="24" spans="1:10" ht="26.25" thickBot="1" x14ac:dyDescent="0.3">
      <c r="A24" s="38" t="s">
        <v>29</v>
      </c>
      <c r="B24" s="39" t="s">
        <v>80</v>
      </c>
      <c r="C24" s="78">
        <f>IF(C25="Y",1,0)</f>
        <v>0</v>
      </c>
      <c r="D24" s="78">
        <f>IF(D25="Y",1,0)</f>
        <v>0</v>
      </c>
      <c r="E24" s="78">
        <f>IF(E25="Y",1,0)</f>
        <v>0</v>
      </c>
      <c r="H24" s="165">
        <f>COUNTIF(C24:E24,1) + COUNTIF(C24:E24,0)</f>
        <v>3</v>
      </c>
      <c r="I24" s="166">
        <f>COUNTIF(C24:E24,1)</f>
        <v>0</v>
      </c>
      <c r="J24" s="167">
        <f>I24/H24</f>
        <v>0</v>
      </c>
    </row>
    <row r="25" spans="1:10" ht="26.25" thickBot="1" x14ac:dyDescent="0.3">
      <c r="A25" s="52" t="s">
        <v>54</v>
      </c>
      <c r="B25" s="45" t="s">
        <v>81</v>
      </c>
      <c r="C25" s="59"/>
      <c r="D25" s="59"/>
      <c r="E25" s="59"/>
      <c r="H25" s="180"/>
      <c r="I25" s="181"/>
      <c r="J25" s="182"/>
    </row>
    <row r="26" spans="1:10" ht="15.75" thickBot="1" x14ac:dyDescent="0.3">
      <c r="A26" s="256" t="s">
        <v>30</v>
      </c>
      <c r="B26" s="257"/>
      <c r="C26" s="101"/>
      <c r="D26" s="101"/>
      <c r="E26" s="101"/>
      <c r="H26" s="165"/>
      <c r="I26" s="166"/>
      <c r="J26" s="167"/>
    </row>
    <row r="27" spans="1:10" ht="39" thickBot="1" x14ac:dyDescent="0.3">
      <c r="A27" s="38" t="s">
        <v>15</v>
      </c>
      <c r="B27" s="39" t="s">
        <v>82</v>
      </c>
      <c r="C27" s="78">
        <f>IF(C28="Y",1,0)</f>
        <v>0</v>
      </c>
      <c r="D27" s="78">
        <f>IF(D28="Y",1,0)</f>
        <v>0</v>
      </c>
      <c r="E27" s="78">
        <f>IF(E28="Y",1,0)</f>
        <v>0</v>
      </c>
      <c r="H27" s="165">
        <f>COUNTIF(C27:E27,1) + COUNTIF(C27:E27,0)</f>
        <v>3</v>
      </c>
      <c r="I27" s="166">
        <f>COUNTIF(C27:E27,1)</f>
        <v>0</v>
      </c>
      <c r="J27" s="167">
        <f>I27/H27</f>
        <v>0</v>
      </c>
    </row>
    <row r="28" spans="1:10" ht="64.5" thickBot="1" x14ac:dyDescent="0.3">
      <c r="A28" s="52" t="s">
        <v>54</v>
      </c>
      <c r="B28" s="45" t="s">
        <v>83</v>
      </c>
      <c r="C28" s="59"/>
      <c r="D28" s="59"/>
      <c r="E28" s="59"/>
      <c r="H28" s="180"/>
      <c r="I28" s="181"/>
      <c r="J28" s="182"/>
    </row>
    <row r="29" spans="1:10" ht="26.25" thickBot="1" x14ac:dyDescent="0.3">
      <c r="A29" s="43" t="s">
        <v>31</v>
      </c>
      <c r="B29" s="41" t="s">
        <v>84</v>
      </c>
      <c r="C29" s="58">
        <f>IF(AND(OR(C30="Y",C30="R"),OR(C31="Y",C31="R"),OR(C32="Y",C32="NA")),1,0)</f>
        <v>0</v>
      </c>
      <c r="D29" s="58">
        <f>IF(AND(OR(D30="Y",D30="R"),OR(D31="Y",D31="R"),OR(D32="Y",D32="NA")),1,0)</f>
        <v>0</v>
      </c>
      <c r="E29" s="58">
        <f>IF(AND(OR(E30="Y",E30="R"),OR(E31="Y",E31="R"),OR(E32="Y",E32="NA")),1,0)</f>
        <v>0</v>
      </c>
      <c r="H29" s="165">
        <f>COUNTIF(C29:E29,1) + COUNTIF(C29:E29,0)</f>
        <v>3</v>
      </c>
      <c r="I29" s="166">
        <f>COUNTIF(C29:E29,1)</f>
        <v>0</v>
      </c>
      <c r="J29" s="167">
        <f>I29/H29</f>
        <v>0</v>
      </c>
    </row>
    <row r="30" spans="1:10" x14ac:dyDescent="0.25">
      <c r="A30" s="49" t="s">
        <v>54</v>
      </c>
      <c r="B30" s="46" t="s">
        <v>140</v>
      </c>
      <c r="C30" s="59"/>
      <c r="D30" s="59"/>
      <c r="E30" s="59"/>
      <c r="H30" s="168"/>
      <c r="I30" s="169"/>
      <c r="J30" s="170"/>
    </row>
    <row r="31" spans="1:10" x14ac:dyDescent="0.25">
      <c r="A31" s="50" t="s">
        <v>55</v>
      </c>
      <c r="B31" s="22" t="s">
        <v>141</v>
      </c>
      <c r="C31" s="59"/>
      <c r="D31" s="59"/>
      <c r="E31" s="59"/>
      <c r="H31" s="171"/>
      <c r="I31" s="172"/>
      <c r="J31" s="173"/>
    </row>
    <row r="32" spans="1:10" ht="77.25" thickBot="1" x14ac:dyDescent="0.3">
      <c r="A32" s="51" t="s">
        <v>56</v>
      </c>
      <c r="B32" s="26" t="s">
        <v>196</v>
      </c>
      <c r="C32" s="60"/>
      <c r="D32" s="60"/>
      <c r="E32" s="60"/>
      <c r="H32" s="162"/>
      <c r="I32" s="163"/>
      <c r="J32" s="164"/>
    </row>
    <row r="33" spans="1:10" ht="39" thickBot="1" x14ac:dyDescent="0.3">
      <c r="A33" s="43" t="s">
        <v>32</v>
      </c>
      <c r="B33" s="41" t="s">
        <v>85</v>
      </c>
      <c r="C33" s="58">
        <f>IF(AND(OR(C34="Y",C34="R"),OR(C35="Y",C35="R"),OR(C36="Y",C36="R")),1,0)</f>
        <v>0</v>
      </c>
      <c r="D33" s="58">
        <f>IF(AND(OR(D34="Y",D34="R"),OR(D35="Y",D35="R"),OR(D36="Y",D36="R")),1,0)</f>
        <v>0</v>
      </c>
      <c r="E33" s="58">
        <f>IF(AND(OR(E34="Y",E34="R"),OR(E35="Y",E35="R"),OR(E36="Y",E36="R")),1,0)</f>
        <v>0</v>
      </c>
      <c r="H33" s="165">
        <f>COUNTIF(C33:E33,1) + COUNTIF(C33:E33,0)</f>
        <v>3</v>
      </c>
      <c r="I33" s="166">
        <f>COUNTIF(C33:E33,1)</f>
        <v>0</v>
      </c>
      <c r="J33" s="167">
        <f>I33/H33</f>
        <v>0</v>
      </c>
    </row>
    <row r="34" spans="1:10" ht="51" x14ac:dyDescent="0.25">
      <c r="A34" s="49" t="s">
        <v>54</v>
      </c>
      <c r="B34" s="46" t="s">
        <v>143</v>
      </c>
      <c r="C34" s="59"/>
      <c r="D34" s="59"/>
      <c r="E34" s="59"/>
      <c r="H34" s="168"/>
      <c r="I34" s="169"/>
      <c r="J34" s="170"/>
    </row>
    <row r="35" spans="1:10" ht="38.25" x14ac:dyDescent="0.25">
      <c r="A35" s="50" t="s">
        <v>55</v>
      </c>
      <c r="B35" s="22" t="s">
        <v>144</v>
      </c>
      <c r="C35" s="59"/>
      <c r="D35" s="59"/>
      <c r="E35" s="59"/>
      <c r="H35" s="171"/>
      <c r="I35" s="172"/>
      <c r="J35" s="173"/>
    </row>
    <row r="36" spans="1:10" ht="39" thickBot="1" x14ac:dyDescent="0.3">
      <c r="A36" s="51" t="s">
        <v>56</v>
      </c>
      <c r="B36" s="26" t="s">
        <v>145</v>
      </c>
      <c r="C36" s="59"/>
      <c r="D36" s="59"/>
      <c r="E36" s="59"/>
      <c r="H36" s="162"/>
      <c r="I36" s="163"/>
      <c r="J36" s="164"/>
    </row>
    <row r="37" spans="1:10" ht="15.75" thickBot="1" x14ac:dyDescent="0.3">
      <c r="A37" s="43" t="s">
        <v>33</v>
      </c>
      <c r="B37" s="41" t="s">
        <v>86</v>
      </c>
      <c r="C37" s="78">
        <f>IF(C38="Y",1,0)</f>
        <v>0</v>
      </c>
      <c r="D37" s="78">
        <f>IF(D38="Y",1,0)</f>
        <v>0</v>
      </c>
      <c r="E37" s="78">
        <f>IF(E38="Y",1,0)</f>
        <v>0</v>
      </c>
      <c r="H37" s="165">
        <f>COUNTIF(C37:E37,1) + COUNTIF(C37:E37,0)</f>
        <v>3</v>
      </c>
      <c r="I37" s="166">
        <f>COUNTIF(C37:E37,1)</f>
        <v>0</v>
      </c>
      <c r="J37" s="167">
        <f>I37/H37</f>
        <v>0</v>
      </c>
    </row>
    <row r="38" spans="1:10" ht="44.25" customHeight="1" thickBot="1" x14ac:dyDescent="0.3">
      <c r="A38" s="52" t="s">
        <v>54</v>
      </c>
      <c r="B38" s="45" t="s">
        <v>146</v>
      </c>
      <c r="C38" s="59"/>
      <c r="D38" s="59"/>
      <c r="E38" s="59"/>
      <c r="H38" s="180"/>
      <c r="I38" s="181"/>
      <c r="J38" s="182"/>
    </row>
    <row r="39" spans="1:10" ht="26.25" thickBot="1" x14ac:dyDescent="0.3">
      <c r="A39" s="38" t="s">
        <v>34</v>
      </c>
      <c r="B39" s="39" t="s">
        <v>87</v>
      </c>
      <c r="C39" s="78">
        <f>IF(C40="Y",1,(IF(C40="NA","Not applicable",0)))</f>
        <v>0</v>
      </c>
      <c r="D39" s="78">
        <f>IF(D40="Y",1,(IF(D40="NA","Not applicable",0)))</f>
        <v>0</v>
      </c>
      <c r="E39" s="78">
        <f>IF(E40="Y",1,(IF(E40="NA","Not applicable",0)))</f>
        <v>0</v>
      </c>
      <c r="H39" s="165">
        <f>COUNTIF(C39:E39,1) + COUNTIF(C39:E39,0)</f>
        <v>3</v>
      </c>
      <c r="I39" s="166">
        <f>COUNTIF(C39:E39,1)</f>
        <v>0</v>
      </c>
      <c r="J39" s="167">
        <f>I39/H39</f>
        <v>0</v>
      </c>
    </row>
    <row r="40" spans="1:10" ht="77.25" thickBot="1" x14ac:dyDescent="0.3">
      <c r="A40" s="52" t="s">
        <v>54</v>
      </c>
      <c r="B40" s="47" t="s">
        <v>171</v>
      </c>
      <c r="C40" s="60"/>
      <c r="D40" s="60"/>
      <c r="E40" s="60"/>
      <c r="H40" s="180"/>
      <c r="I40" s="181"/>
      <c r="J40" s="182"/>
    </row>
    <row r="41" spans="1:10" ht="26.25" thickBot="1" x14ac:dyDescent="0.3">
      <c r="A41" s="43" t="s">
        <v>35</v>
      </c>
      <c r="B41" s="39" t="s">
        <v>88</v>
      </c>
      <c r="C41" s="58">
        <f>IF(AND(OR(C42="Y",C42="R"),OR(C43="Y",C43="R"),OR(C44="Y",C44="R")),1,0)</f>
        <v>0</v>
      </c>
      <c r="D41" s="58">
        <f>IF(AND(OR(D42="Y",D42="R"),OR(D43="Y",D43="R"),OR(D44="Y",D44="R")),1,0)</f>
        <v>0</v>
      </c>
      <c r="E41" s="58">
        <f>IF(AND(OR(E42="Y",E42="R"),OR(E43="Y",E43="R"),OR(E44="Y",E44="R")),1,0)</f>
        <v>0</v>
      </c>
      <c r="H41" s="165">
        <f>COUNTIF(C41:E41,1) + COUNTIF(C41:E41,0)</f>
        <v>3</v>
      </c>
      <c r="I41" s="166">
        <f>COUNTIF(C41:E41,1)</f>
        <v>0</v>
      </c>
      <c r="J41" s="167">
        <f>I41/H41</f>
        <v>0</v>
      </c>
    </row>
    <row r="42" spans="1:10" ht="38.25" x14ac:dyDescent="0.25">
      <c r="A42" s="49" t="s">
        <v>54</v>
      </c>
      <c r="B42" s="25" t="s">
        <v>147</v>
      </c>
      <c r="C42" s="59"/>
      <c r="D42" s="59"/>
      <c r="E42" s="59"/>
      <c r="H42" s="168"/>
      <c r="I42" s="169"/>
      <c r="J42" s="170"/>
    </row>
    <row r="43" spans="1:10" ht="25.5" x14ac:dyDescent="0.25">
      <c r="A43" s="50" t="s">
        <v>55</v>
      </c>
      <c r="B43" s="22" t="s">
        <v>148</v>
      </c>
      <c r="C43" s="59"/>
      <c r="D43" s="59"/>
      <c r="E43" s="59"/>
      <c r="H43" s="171"/>
      <c r="I43" s="172"/>
      <c r="J43" s="173"/>
    </row>
    <row r="44" spans="1:10" ht="15.75" thickBot="1" x14ac:dyDescent="0.3">
      <c r="A44" s="51" t="s">
        <v>56</v>
      </c>
      <c r="B44" s="44" t="s">
        <v>149</v>
      </c>
      <c r="C44" s="59"/>
      <c r="D44" s="59"/>
      <c r="E44" s="59"/>
      <c r="H44" s="162"/>
      <c r="I44" s="163"/>
      <c r="J44" s="164"/>
    </row>
    <row r="45" spans="1:10" ht="15.75" thickBot="1" x14ac:dyDescent="0.3">
      <c r="A45" s="43" t="s">
        <v>36</v>
      </c>
      <c r="B45" s="41" t="s">
        <v>89</v>
      </c>
      <c r="C45" s="78">
        <f>IF(C46="Y",1,0)</f>
        <v>0</v>
      </c>
      <c r="D45" s="78">
        <f>IF(D46="Y",1,0)</f>
        <v>0</v>
      </c>
      <c r="E45" s="78">
        <f>IF(E46="Y",1,0)</f>
        <v>0</v>
      </c>
      <c r="H45" s="165">
        <f>COUNTIF(C45:E45,1) + COUNTIF(C45:E45,0)</f>
        <v>3</v>
      </c>
      <c r="I45" s="166">
        <f>COUNTIF(C45:E45,1)</f>
        <v>0</v>
      </c>
      <c r="J45" s="167">
        <f>I45/H45</f>
        <v>0</v>
      </c>
    </row>
    <row r="46" spans="1:10" ht="42.75" customHeight="1" thickBot="1" x14ac:dyDescent="0.3">
      <c r="A46" s="52" t="s">
        <v>54</v>
      </c>
      <c r="B46" s="45" t="s">
        <v>150</v>
      </c>
      <c r="C46" s="59"/>
      <c r="D46" s="59"/>
      <c r="E46" s="59"/>
      <c r="H46" s="180"/>
      <c r="I46" s="181"/>
      <c r="J46" s="182"/>
    </row>
    <row r="47" spans="1:10" ht="39" thickBot="1" x14ac:dyDescent="0.3">
      <c r="A47" s="38" t="s">
        <v>37</v>
      </c>
      <c r="B47" s="41" t="s">
        <v>90</v>
      </c>
      <c r="C47" s="58">
        <f>IF(AND(C48="Y",OR(C49="Y",C49="R"),OR(C50="Y",C50="R"),OR(C51="Y",C51="R")),1,0)</f>
        <v>0</v>
      </c>
      <c r="D47" s="58">
        <f>IF(AND(D48="Y",OR(D49="Y",D49="R"),OR(D50="Y",D50="R"),OR(D51="Y",D51="R")),1,0)</f>
        <v>0</v>
      </c>
      <c r="E47" s="58">
        <f>IF(AND(E48="Y",OR(E49="Y",E49="R"),OR(E50="Y",E50="R"),OR(E51="Y",E51="R")),1,0)</f>
        <v>0</v>
      </c>
      <c r="H47" s="165">
        <f>COUNTIF(C47:E47,1) + COUNTIF(C47:E47,0)</f>
        <v>3</v>
      </c>
      <c r="I47" s="166">
        <f>COUNTIF(C47:E47,1)</f>
        <v>0</v>
      </c>
      <c r="J47" s="167">
        <f>I47/H47</f>
        <v>0</v>
      </c>
    </row>
    <row r="48" spans="1:10" ht="69" customHeight="1" x14ac:dyDescent="0.25">
      <c r="A48" s="49" t="s">
        <v>54</v>
      </c>
      <c r="B48" s="25" t="s">
        <v>151</v>
      </c>
      <c r="C48" s="59"/>
      <c r="D48" s="59"/>
      <c r="E48" s="59"/>
      <c r="H48" s="168"/>
      <c r="I48" s="169"/>
      <c r="J48" s="170"/>
    </row>
    <row r="49" spans="1:10" x14ac:dyDescent="0.25">
      <c r="A49" s="50" t="s">
        <v>55</v>
      </c>
      <c r="B49" s="22" t="s">
        <v>152</v>
      </c>
      <c r="C49" s="59"/>
      <c r="D49" s="59"/>
      <c r="E49" s="59"/>
      <c r="H49" s="171"/>
      <c r="I49" s="172"/>
      <c r="J49" s="173"/>
    </row>
    <row r="50" spans="1:10" x14ac:dyDescent="0.25">
      <c r="A50" s="50" t="s">
        <v>56</v>
      </c>
      <c r="B50" s="24" t="s">
        <v>153</v>
      </c>
      <c r="C50" s="59"/>
      <c r="D50" s="59"/>
      <c r="E50" s="59"/>
      <c r="H50" s="171"/>
      <c r="I50" s="172"/>
      <c r="J50" s="173"/>
    </row>
    <row r="51" spans="1:10" ht="15.75" thickBot="1" x14ac:dyDescent="0.3">
      <c r="A51" s="51" t="s">
        <v>57</v>
      </c>
      <c r="B51" s="44" t="s">
        <v>154</v>
      </c>
      <c r="C51" s="59"/>
      <c r="D51" s="59"/>
      <c r="E51" s="59"/>
      <c r="H51" s="162"/>
      <c r="I51" s="163"/>
      <c r="J51" s="164"/>
    </row>
    <row r="52" spans="1:10" ht="26.25" thickBot="1" x14ac:dyDescent="0.3">
      <c r="A52" s="43" t="s">
        <v>38</v>
      </c>
      <c r="B52" s="41" t="s">
        <v>91</v>
      </c>
      <c r="C52" s="78">
        <f>IF(AND(C53="Y",C54="Y"),1,0)</f>
        <v>0</v>
      </c>
      <c r="D52" s="78">
        <f>IF(AND(D53="Y",D54="Y"),1,0)</f>
        <v>0</v>
      </c>
      <c r="E52" s="78">
        <f>IF(AND(E53="Y",E54="Y"),1,0)</f>
        <v>0</v>
      </c>
      <c r="H52" s="165">
        <f>COUNTIF(C52:E52,1) + COUNTIF(C52:E52,0)</f>
        <v>3</v>
      </c>
      <c r="I52" s="166">
        <f>COUNTIF(C52:E52,1)</f>
        <v>0</v>
      </c>
      <c r="J52" s="167">
        <f>I52/H52</f>
        <v>0</v>
      </c>
    </row>
    <row r="53" spans="1:10" ht="63.75" x14ac:dyDescent="0.25">
      <c r="A53" s="49" t="s">
        <v>54</v>
      </c>
      <c r="B53" s="25" t="s">
        <v>155</v>
      </c>
      <c r="C53" s="59"/>
      <c r="D53" s="59"/>
      <c r="E53" s="59"/>
      <c r="H53" s="168"/>
      <c r="I53" s="169"/>
      <c r="J53" s="170"/>
    </row>
    <row r="54" spans="1:10" ht="26.25" thickBot="1" x14ac:dyDescent="0.3">
      <c r="A54" s="51" t="s">
        <v>55</v>
      </c>
      <c r="B54" s="44" t="s">
        <v>92</v>
      </c>
      <c r="C54" s="59"/>
      <c r="D54" s="59"/>
      <c r="E54" s="59"/>
      <c r="H54" s="162"/>
      <c r="I54" s="163"/>
      <c r="J54" s="164"/>
    </row>
    <row r="55" spans="1:10" ht="15.75" thickBot="1" x14ac:dyDescent="0.3">
      <c r="A55" s="43">
        <v>8</v>
      </c>
      <c r="B55" s="41" t="s">
        <v>93</v>
      </c>
      <c r="C55" s="78">
        <f>IF(C56="Y",1,0)</f>
        <v>0</v>
      </c>
      <c r="D55" s="78">
        <f>IF(D56="Y",1,0)</f>
        <v>0</v>
      </c>
      <c r="E55" s="78">
        <f>IF(E56="Y",1,0)</f>
        <v>0</v>
      </c>
      <c r="H55" s="165">
        <f>COUNTIF(C55:E55,1) + COUNTIF(C55:E55,0)</f>
        <v>3</v>
      </c>
      <c r="I55" s="166">
        <f>COUNTIF(C55:E55,1)</f>
        <v>0</v>
      </c>
      <c r="J55" s="167">
        <f>I55/H55</f>
        <v>0</v>
      </c>
    </row>
    <row r="56" spans="1:10" ht="51.75" thickBot="1" x14ac:dyDescent="0.3">
      <c r="A56" s="52" t="s">
        <v>54</v>
      </c>
      <c r="B56" s="45" t="s">
        <v>227</v>
      </c>
      <c r="C56" s="59"/>
      <c r="D56" s="59"/>
      <c r="E56" s="59"/>
      <c r="H56" s="180"/>
      <c r="I56" s="181"/>
      <c r="J56" s="182"/>
    </row>
    <row r="57" spans="1:10" ht="39" thickBot="1" x14ac:dyDescent="0.3">
      <c r="A57" s="38">
        <v>9</v>
      </c>
      <c r="B57" s="39" t="s">
        <v>94</v>
      </c>
      <c r="C57" s="58">
        <f>IF(AND(C58="Y",OR(C59="Y",C59="NA"),OR(C60="Y",C60="NA"),OR(C61="Y",C61="NA")),1,0)</f>
        <v>0</v>
      </c>
      <c r="D57" s="58">
        <f>IF(AND(D58="Y",OR(D59="Y",D59="NA"),OR(D60="Y",D60="NA"),OR(D61="Y",D61="NA")),1,0)</f>
        <v>0</v>
      </c>
      <c r="E57" s="58">
        <f>IF(AND(E58="Y",OR(E59="Y",E59="NA"),OR(E60="Y",E60="NA"),OR(E61="Y",E61="NA")),1,0)</f>
        <v>0</v>
      </c>
      <c r="H57" s="165">
        <f>COUNTIF(C57:E57,1) + COUNTIF(C57:E57,0)</f>
        <v>3</v>
      </c>
      <c r="I57" s="166">
        <f>COUNTIF(C57:E57,1)</f>
        <v>0</v>
      </c>
      <c r="J57" s="167">
        <f>I57/H57</f>
        <v>0</v>
      </c>
    </row>
    <row r="58" spans="1:10" ht="117" customHeight="1" x14ac:dyDescent="0.25">
      <c r="A58" s="49" t="s">
        <v>54</v>
      </c>
      <c r="B58" s="25" t="s">
        <v>156</v>
      </c>
      <c r="C58" s="59"/>
      <c r="D58" s="59"/>
      <c r="E58" s="59"/>
      <c r="H58" s="168"/>
      <c r="I58" s="169"/>
      <c r="J58" s="170"/>
    </row>
    <row r="59" spans="1:10" ht="38.25" x14ac:dyDescent="0.25">
      <c r="A59" s="49" t="s">
        <v>55</v>
      </c>
      <c r="B59" s="25" t="s">
        <v>172</v>
      </c>
      <c r="C59" s="60"/>
      <c r="D59" s="60"/>
      <c r="E59" s="60"/>
      <c r="H59" s="171"/>
      <c r="I59" s="172"/>
      <c r="J59" s="173"/>
    </row>
    <row r="60" spans="1:10" ht="51" x14ac:dyDescent="0.25">
      <c r="A60" s="50" t="s">
        <v>56</v>
      </c>
      <c r="B60" s="24" t="s">
        <v>229</v>
      </c>
      <c r="C60" s="60"/>
      <c r="D60" s="60"/>
      <c r="E60" s="60"/>
      <c r="H60" s="171"/>
      <c r="I60" s="172"/>
      <c r="J60" s="173"/>
    </row>
    <row r="61" spans="1:10" ht="39" thickBot="1" x14ac:dyDescent="0.3">
      <c r="A61" s="50" t="s">
        <v>57</v>
      </c>
      <c r="B61" s="24" t="s">
        <v>157</v>
      </c>
      <c r="C61" s="60"/>
      <c r="D61" s="60"/>
      <c r="E61" s="60"/>
      <c r="H61" s="162"/>
      <c r="I61" s="163"/>
      <c r="J61" s="164"/>
    </row>
    <row r="62" spans="1:10" ht="15.75" thickBot="1" x14ac:dyDescent="0.3">
      <c r="A62" s="38" t="s">
        <v>39</v>
      </c>
      <c r="B62" s="39" t="s">
        <v>95</v>
      </c>
      <c r="C62" s="58">
        <f>IF(AND(OR(C63="Y",C63="NA"),OR(C64="Y",C64="NA"),OR(C65="Y",C65="NA")),1,0)</f>
        <v>0</v>
      </c>
      <c r="D62" s="58">
        <f>IF(AND(OR(D63="Y",D63="NA"),OR(D64="Y",D64="NA"),OR(D65="Y",D65="NA")),1,0)</f>
        <v>0</v>
      </c>
      <c r="E62" s="58">
        <f>IF(AND(OR(E63="Y",E63="NA"),OR(E64="Y",E64="NA"),OR(E65="Y",E65="NA")),1,0)</f>
        <v>0</v>
      </c>
      <c r="H62" s="165">
        <f>COUNTIF(C62:E62,1) + COUNTIF(C62:E62,0)</f>
        <v>3</v>
      </c>
      <c r="I62" s="166">
        <f>COUNTIF(C62:E62,1)</f>
        <v>0</v>
      </c>
      <c r="J62" s="167">
        <f>I62/H62</f>
        <v>0</v>
      </c>
    </row>
    <row r="63" spans="1:10" ht="63.75" x14ac:dyDescent="0.25">
      <c r="A63" s="49" t="s">
        <v>54</v>
      </c>
      <c r="B63" s="25" t="s">
        <v>158</v>
      </c>
      <c r="C63" s="60"/>
      <c r="D63" s="60"/>
      <c r="E63" s="60"/>
      <c r="H63" s="168"/>
      <c r="I63" s="169"/>
      <c r="J63" s="170"/>
    </row>
    <row r="64" spans="1:10" ht="25.5" x14ac:dyDescent="0.25">
      <c r="A64" s="50" t="s">
        <v>55</v>
      </c>
      <c r="B64" s="24" t="s">
        <v>159</v>
      </c>
      <c r="C64" s="60"/>
      <c r="D64" s="60"/>
      <c r="E64" s="60"/>
      <c r="H64" s="186"/>
      <c r="I64" s="187"/>
      <c r="J64" s="188"/>
    </row>
    <row r="65" spans="1:10" ht="27" customHeight="1" thickBot="1" x14ac:dyDescent="0.3">
      <c r="A65" s="50" t="s">
        <v>56</v>
      </c>
      <c r="B65" s="24" t="s">
        <v>160</v>
      </c>
      <c r="C65" s="60"/>
      <c r="D65" s="60"/>
      <c r="E65" s="60"/>
      <c r="H65" s="162"/>
      <c r="I65" s="163"/>
      <c r="J65" s="164"/>
    </row>
    <row r="66" spans="1:10" ht="26.25" thickBot="1" x14ac:dyDescent="0.3">
      <c r="A66" s="43" t="s">
        <v>16</v>
      </c>
      <c r="B66" s="39" t="s">
        <v>96</v>
      </c>
      <c r="C66" s="58">
        <f>IF(AND(C67="Y",OR(C68="Y",C68="NA"),OR(C69="Y",C69="NA"),C70="Y",OR(C71="Y",C71="NA"),C72="Y"),1,0)</f>
        <v>0</v>
      </c>
      <c r="D66" s="58">
        <f>IF(AND(D67="Y",OR(D68="Y",D68="NA"),OR(D69="Y",D69="NA"),D70="Y",OR(D71="Y",D71="NA"),D72="Y"),1,0)</f>
        <v>0</v>
      </c>
      <c r="E66" s="58">
        <f>IF(AND(E67="Y",OR(E68="Y",E68="NA"),OR(E69="Y",E69="NA"),E70="Y",OR(E71="Y",E71="NA"),E72="Y"),1,0)</f>
        <v>0</v>
      </c>
      <c r="H66" s="165">
        <f>COUNTIF(C66:E66,1) + COUNTIF(C66:E66,0)</f>
        <v>3</v>
      </c>
      <c r="I66" s="166">
        <f>COUNTIF(C66:E66,1)</f>
        <v>0</v>
      </c>
      <c r="J66" s="167">
        <f>I66/H66</f>
        <v>0</v>
      </c>
    </row>
    <row r="67" spans="1:10" ht="38.25" x14ac:dyDescent="0.25">
      <c r="A67" s="49" t="s">
        <v>54</v>
      </c>
      <c r="B67" s="25" t="s">
        <v>161</v>
      </c>
      <c r="C67" s="59"/>
      <c r="D67" s="59"/>
      <c r="E67" s="59"/>
      <c r="H67" s="168"/>
      <c r="I67" s="169"/>
      <c r="J67" s="170"/>
    </row>
    <row r="68" spans="1:10" ht="89.25" x14ac:dyDescent="0.25">
      <c r="A68" s="50" t="s">
        <v>55</v>
      </c>
      <c r="B68" s="22" t="s">
        <v>162</v>
      </c>
      <c r="C68" s="60"/>
      <c r="D68" s="60"/>
      <c r="E68" s="60"/>
      <c r="H68" s="171"/>
      <c r="I68" s="172"/>
      <c r="J68" s="173"/>
    </row>
    <row r="69" spans="1:10" ht="114.75" x14ac:dyDescent="0.25">
      <c r="A69" s="50" t="s">
        <v>56</v>
      </c>
      <c r="B69" s="24" t="s">
        <v>163</v>
      </c>
      <c r="C69" s="60"/>
      <c r="D69" s="60"/>
      <c r="E69" s="60"/>
      <c r="H69" s="162"/>
      <c r="I69" s="163"/>
      <c r="J69" s="164"/>
    </row>
    <row r="70" spans="1:10" ht="63.75" x14ac:dyDescent="0.25">
      <c r="A70" s="50" t="s">
        <v>57</v>
      </c>
      <c r="B70" s="24" t="s">
        <v>164</v>
      </c>
      <c r="C70" s="59"/>
      <c r="D70" s="59"/>
      <c r="E70" s="59"/>
      <c r="H70" s="171"/>
      <c r="I70" s="172"/>
      <c r="J70" s="173"/>
    </row>
    <row r="71" spans="1:10" ht="25.5" x14ac:dyDescent="0.25">
      <c r="A71" s="50" t="s">
        <v>63</v>
      </c>
      <c r="B71" s="24" t="s">
        <v>165</v>
      </c>
      <c r="C71" s="60"/>
      <c r="D71" s="60"/>
      <c r="E71" s="60"/>
      <c r="H71" s="171"/>
      <c r="I71" s="172"/>
      <c r="J71" s="173"/>
    </row>
    <row r="72" spans="1:10" ht="51.75" thickBot="1" x14ac:dyDescent="0.3">
      <c r="A72" s="51" t="s">
        <v>65</v>
      </c>
      <c r="B72" s="44" t="s">
        <v>166</v>
      </c>
      <c r="C72" s="59"/>
      <c r="D72" s="59"/>
      <c r="E72" s="59"/>
      <c r="H72" s="189"/>
      <c r="I72" s="190"/>
      <c r="J72" s="191"/>
    </row>
    <row r="73" spans="1:10" ht="15.75" thickBot="1" x14ac:dyDescent="0.3">
      <c r="A73" s="43" t="s">
        <v>17</v>
      </c>
      <c r="B73" s="39" t="s">
        <v>97</v>
      </c>
      <c r="C73" s="78">
        <f>IF(C74="Y",1,0)</f>
        <v>0</v>
      </c>
      <c r="D73" s="78">
        <f>IF(D74="Y",1,0)</f>
        <v>0</v>
      </c>
      <c r="E73" s="78">
        <f>IF(E74="Y",1,0)</f>
        <v>0</v>
      </c>
      <c r="H73" s="165">
        <f>COUNTIF(C73:E73,1) + COUNTIF(C73:E73,0)</f>
        <v>3</v>
      </c>
      <c r="I73" s="166">
        <f>COUNTIF(C73:E73,1)</f>
        <v>0</v>
      </c>
      <c r="J73" s="167">
        <f>I73/H73</f>
        <v>0</v>
      </c>
    </row>
    <row r="74" spans="1:10" ht="64.5" thickBot="1" x14ac:dyDescent="0.3">
      <c r="A74" s="52" t="s">
        <v>98</v>
      </c>
      <c r="B74" s="45" t="s">
        <v>167</v>
      </c>
      <c r="C74" s="59"/>
      <c r="D74" s="59"/>
      <c r="E74" s="59"/>
      <c r="H74" s="192"/>
      <c r="I74" s="193"/>
      <c r="J74" s="194"/>
    </row>
    <row r="75" spans="1:10" ht="51.75" thickBot="1" x14ac:dyDescent="0.3">
      <c r="A75" s="43" t="s">
        <v>18</v>
      </c>
      <c r="B75" s="39" t="s">
        <v>99</v>
      </c>
      <c r="C75" s="78">
        <f>IF(AND(C76="Y",C77="Y"),1,0)</f>
        <v>0</v>
      </c>
      <c r="D75" s="78">
        <f>IF(AND(D76="Y",D77="Y"),1,0)</f>
        <v>0</v>
      </c>
      <c r="E75" s="78">
        <f>IF(AND(E76="Y",E77="Y"),1,0)</f>
        <v>0</v>
      </c>
      <c r="H75" s="165">
        <f>COUNTIF(C75:E75,1) + COUNTIF(C75:E75,0)</f>
        <v>3</v>
      </c>
      <c r="I75" s="166">
        <f>COUNTIF(C75:E75,1)</f>
        <v>0</v>
      </c>
      <c r="J75" s="167">
        <f>I75/H75</f>
        <v>0</v>
      </c>
    </row>
    <row r="76" spans="1:10" ht="25.5" x14ac:dyDescent="0.25">
      <c r="A76" s="49" t="s">
        <v>54</v>
      </c>
      <c r="B76" s="25" t="s">
        <v>186</v>
      </c>
      <c r="C76" s="59"/>
      <c r="D76" s="59"/>
      <c r="E76" s="59"/>
      <c r="H76" s="195"/>
      <c r="I76" s="196"/>
      <c r="J76" s="197"/>
    </row>
    <row r="77" spans="1:10" ht="38.25" x14ac:dyDescent="0.25">
      <c r="A77" s="50" t="s">
        <v>55</v>
      </c>
      <c r="B77" s="24" t="s">
        <v>168</v>
      </c>
      <c r="C77" s="59"/>
      <c r="D77" s="59"/>
      <c r="E77" s="59"/>
      <c r="H77" s="186"/>
      <c r="I77" s="187"/>
      <c r="J77" s="188"/>
    </row>
    <row r="78" spans="1:10" ht="57.75" customHeight="1" thickBot="1" x14ac:dyDescent="0.3">
      <c r="A78" s="51" t="s">
        <v>56</v>
      </c>
      <c r="B78" s="44" t="s">
        <v>169</v>
      </c>
      <c r="C78" s="59"/>
      <c r="D78" s="59"/>
      <c r="E78" s="59"/>
      <c r="H78" s="168"/>
      <c r="I78" s="169"/>
      <c r="J78" s="170"/>
    </row>
    <row r="79" spans="1:10" ht="26.25" thickBot="1" x14ac:dyDescent="0.3">
      <c r="A79" s="43" t="s">
        <v>19</v>
      </c>
      <c r="B79" s="39" t="s">
        <v>101</v>
      </c>
      <c r="C79" s="78">
        <f>IF(C80="Y",1,(IF(C80="NA","Not applicable",0)))</f>
        <v>0</v>
      </c>
      <c r="D79" s="78">
        <f>IF(D80="Y",1,(IF(D80="NA","Not applicable",0)))</f>
        <v>0</v>
      </c>
      <c r="E79" s="78">
        <f>IF(E80="Y",1,(IF(E80="NA","Not applicable",0)))</f>
        <v>0</v>
      </c>
      <c r="H79" s="165">
        <f>COUNTIF(C79:E79,1) + COUNTIF(C79:E79,0)</f>
        <v>3</v>
      </c>
      <c r="I79" s="166">
        <f>COUNTIF(C79:E79,1)</f>
        <v>0</v>
      </c>
      <c r="J79" s="167">
        <f>I79/H79</f>
        <v>0</v>
      </c>
    </row>
    <row r="80" spans="1:10" ht="90" thickBot="1" x14ac:dyDescent="0.3">
      <c r="A80" s="52" t="s">
        <v>54</v>
      </c>
      <c r="B80" s="47" t="s">
        <v>170</v>
      </c>
      <c r="C80" s="60"/>
      <c r="D80" s="60"/>
      <c r="E80" s="60"/>
      <c r="H80" s="162"/>
      <c r="I80" s="163"/>
      <c r="J80" s="164"/>
    </row>
    <row r="81" spans="1:10" ht="26.25" thickBot="1" x14ac:dyDescent="0.3">
      <c r="A81" s="43">
        <v>11</v>
      </c>
      <c r="B81" s="39" t="s">
        <v>102</v>
      </c>
      <c r="C81" s="78">
        <f>IF(C82="Y",1,(IF(C82="NA","Not applicable",0)))</f>
        <v>0</v>
      </c>
      <c r="D81" s="78">
        <f>IF(D82="Y",1,(IF(D82="NA","Not applicable",0)))</f>
        <v>0</v>
      </c>
      <c r="E81" s="78">
        <f>IF(E82="Y",1,(IF(E82="NA","Not applicable",0)))</f>
        <v>0</v>
      </c>
      <c r="H81" s="165">
        <f>COUNTIF(C81:E81,1) + COUNTIF(C81:E81,0)</f>
        <v>3</v>
      </c>
      <c r="I81" s="166">
        <f>COUNTIF(C81:E81,1)</f>
        <v>0</v>
      </c>
      <c r="J81" s="167">
        <f>I81/H81</f>
        <v>0</v>
      </c>
    </row>
    <row r="82" spans="1:10" ht="51.75" thickBot="1" x14ac:dyDescent="0.3">
      <c r="A82" s="49" t="s">
        <v>54</v>
      </c>
      <c r="B82" s="25" t="s">
        <v>173</v>
      </c>
      <c r="C82" s="60"/>
      <c r="D82" s="60"/>
      <c r="E82" s="60"/>
      <c r="H82" s="168"/>
      <c r="I82" s="169"/>
      <c r="J82" s="170"/>
    </row>
    <row r="83" spans="1:10" ht="26.25" thickBot="1" x14ac:dyDescent="0.3">
      <c r="A83" s="38">
        <v>12</v>
      </c>
      <c r="B83" s="39" t="s">
        <v>103</v>
      </c>
      <c r="C83" s="78">
        <f>IF(OR(C84="Y",C84="NA"),1,0)</f>
        <v>0</v>
      </c>
      <c r="D83" s="78">
        <f>IF(OR(D84="Y",D84="NA"),1,0)</f>
        <v>0</v>
      </c>
      <c r="E83" s="78">
        <f>IF(OR(E84="Y",E84="NA"),1,0)</f>
        <v>0</v>
      </c>
      <c r="H83" s="165">
        <f>COUNTIF(C83:E83,1) + COUNTIF(C83:E83,0)</f>
        <v>3</v>
      </c>
      <c r="I83" s="166">
        <f>COUNTIF(C83:E83,1)</f>
        <v>0</v>
      </c>
      <c r="J83" s="167">
        <f>I83/H83</f>
        <v>0</v>
      </c>
    </row>
    <row r="84" spans="1:10" ht="102.75" thickBot="1" x14ac:dyDescent="0.3">
      <c r="A84" s="52" t="s">
        <v>54</v>
      </c>
      <c r="B84" s="47" t="s">
        <v>174</v>
      </c>
      <c r="C84" s="60"/>
      <c r="D84" s="60"/>
      <c r="E84" s="60"/>
      <c r="H84" s="162"/>
      <c r="I84" s="163"/>
      <c r="J84" s="164"/>
    </row>
    <row r="85" spans="1:10" ht="15.75" thickBot="1" x14ac:dyDescent="0.3">
      <c r="A85" s="260" t="s">
        <v>40</v>
      </c>
      <c r="B85" s="261"/>
      <c r="C85" s="101"/>
      <c r="D85" s="101"/>
      <c r="E85" s="101"/>
      <c r="H85" s="165"/>
      <c r="I85" s="166"/>
      <c r="J85" s="167"/>
    </row>
    <row r="86" spans="1:10" ht="39" thickBot="1" x14ac:dyDescent="0.3">
      <c r="A86" s="43" t="s">
        <v>20</v>
      </c>
      <c r="B86" s="39" t="s">
        <v>105</v>
      </c>
      <c r="C86" s="58">
        <f>IF(AND(C87="Y",OR(C88="Y",C88="NA"),OR(C89="Y",C89="NA")),1,0)</f>
        <v>0</v>
      </c>
      <c r="D86" s="58">
        <f>IF(AND(D87="Y",OR(D88="Y",D88="NA"),OR(D89="Y",D89="NA")),1,0)</f>
        <v>0</v>
      </c>
      <c r="E86" s="58">
        <f>IF(AND(E87="Y",OR(E88="Y",E88="NA"),OR(E89="Y",E89="NA")),1,0)</f>
        <v>0</v>
      </c>
      <c r="H86" s="165">
        <f>COUNTIF(C86:E86,1) + COUNTIF(C86:E86,0)</f>
        <v>3</v>
      </c>
      <c r="I86" s="166">
        <f>COUNTIF(C86:E86,1)</f>
        <v>0</v>
      </c>
      <c r="J86" s="167">
        <f>I86/H86</f>
        <v>0</v>
      </c>
    </row>
    <row r="87" spans="1:10" x14ac:dyDescent="0.25">
      <c r="A87" s="49" t="s">
        <v>54</v>
      </c>
      <c r="B87" s="25" t="s">
        <v>175</v>
      </c>
      <c r="C87" s="59"/>
      <c r="D87" s="59"/>
      <c r="E87" s="59"/>
      <c r="H87" s="168"/>
      <c r="I87" s="169"/>
      <c r="J87" s="170"/>
    </row>
    <row r="88" spans="1:10" ht="25.5" x14ac:dyDescent="0.25">
      <c r="A88" s="50" t="s">
        <v>55</v>
      </c>
      <c r="B88" s="24" t="s">
        <v>176</v>
      </c>
      <c r="C88" s="60"/>
      <c r="D88" s="60"/>
      <c r="E88" s="60"/>
      <c r="H88" s="171"/>
      <c r="I88" s="172"/>
      <c r="J88" s="173"/>
    </row>
    <row r="89" spans="1:10" ht="64.5" thickBot="1" x14ac:dyDescent="0.3">
      <c r="A89" s="51" t="s">
        <v>56</v>
      </c>
      <c r="B89" s="44" t="s">
        <v>177</v>
      </c>
      <c r="C89" s="60"/>
      <c r="D89" s="60"/>
      <c r="E89" s="60"/>
      <c r="H89" s="162"/>
      <c r="I89" s="163"/>
      <c r="J89" s="164"/>
    </row>
    <row r="90" spans="1:10" ht="39" thickBot="1" x14ac:dyDescent="0.3">
      <c r="A90" s="43" t="s">
        <v>41</v>
      </c>
      <c r="B90" s="39" t="s">
        <v>106</v>
      </c>
      <c r="C90" s="78">
        <f>IF(AND(C91="Y",C92="Y",C93="Y",C94="Y"),1,0)</f>
        <v>0</v>
      </c>
      <c r="D90" s="78">
        <f>IF(AND(D91="Y",D92="Y",D93="Y",D94="Y"),1,0)</f>
        <v>0</v>
      </c>
      <c r="E90" s="78">
        <f>IF(AND(E91="Y",E92="Y",E93="Y",E94="Y"),1,0)</f>
        <v>0</v>
      </c>
      <c r="H90" s="165">
        <f>COUNTIF(C90:E90,1) + COUNTIF(C90:E90,0)</f>
        <v>3</v>
      </c>
      <c r="I90" s="166">
        <f>COUNTIF(C90:E90,1)</f>
        <v>0</v>
      </c>
      <c r="J90" s="167">
        <f>I90/H90</f>
        <v>0</v>
      </c>
    </row>
    <row r="91" spans="1:10" x14ac:dyDescent="0.25">
      <c r="A91" s="49" t="s">
        <v>54</v>
      </c>
      <c r="B91" s="25" t="s">
        <v>107</v>
      </c>
      <c r="C91" s="59"/>
      <c r="D91" s="59"/>
      <c r="E91" s="59"/>
      <c r="H91" s="168"/>
      <c r="I91" s="169"/>
      <c r="J91" s="170"/>
    </row>
    <row r="92" spans="1:10" ht="25.5" x14ac:dyDescent="0.25">
      <c r="A92" s="50" t="s">
        <v>55</v>
      </c>
      <c r="B92" s="24" t="s">
        <v>108</v>
      </c>
      <c r="C92" s="59"/>
      <c r="D92" s="59"/>
      <c r="E92" s="59"/>
      <c r="H92" s="171"/>
      <c r="I92" s="172"/>
      <c r="J92" s="173"/>
    </row>
    <row r="93" spans="1:10" x14ac:dyDescent="0.25">
      <c r="A93" s="50" t="s">
        <v>56</v>
      </c>
      <c r="B93" s="25" t="s">
        <v>109</v>
      </c>
      <c r="C93" s="59"/>
      <c r="D93" s="59"/>
      <c r="E93" s="59"/>
      <c r="H93" s="171"/>
      <c r="I93" s="172"/>
      <c r="J93" s="173"/>
    </row>
    <row r="94" spans="1:10" ht="15.75" thickBot="1" x14ac:dyDescent="0.3">
      <c r="A94" s="51" t="s">
        <v>57</v>
      </c>
      <c r="B94" s="44" t="s">
        <v>110</v>
      </c>
      <c r="C94" s="59"/>
      <c r="D94" s="59"/>
      <c r="E94" s="59"/>
      <c r="H94" s="189"/>
      <c r="I94" s="190"/>
      <c r="J94" s="191"/>
    </row>
    <row r="95" spans="1:10" ht="39" thickBot="1" x14ac:dyDescent="0.3">
      <c r="A95" s="43" t="s">
        <v>42</v>
      </c>
      <c r="B95" s="39" t="s">
        <v>111</v>
      </c>
      <c r="C95" s="58">
        <f>IF(AND(OR(C96="Y",C96="NA"),OR(C97="Y",C97="NA"),OR(C98="Y",C98="NA")),1,0)</f>
        <v>0</v>
      </c>
      <c r="D95" s="58">
        <f>IF(AND(OR(D96="Y",D96="NA"),OR(D97="Y",D97="NA"),OR(D98="Y",D98="NA")),1,0)</f>
        <v>0</v>
      </c>
      <c r="E95" s="58">
        <f>IF(AND(OR(E96="Y",E96="NA"),OR(E97="Y",E97="NA"),OR(E98="Y",E98="NA")),1,0)</f>
        <v>0</v>
      </c>
      <c r="H95" s="165">
        <f>COUNTIF(C95:E95,1) + COUNTIF(C95:E95,0)</f>
        <v>3</v>
      </c>
      <c r="I95" s="166">
        <f>COUNTIF(C95:E95,1)</f>
        <v>0</v>
      </c>
      <c r="J95" s="167">
        <f>I95/H95</f>
        <v>0</v>
      </c>
    </row>
    <row r="96" spans="1:10" ht="63.75" x14ac:dyDescent="0.25">
      <c r="A96" s="49" t="s">
        <v>54</v>
      </c>
      <c r="B96" s="25" t="s">
        <v>178</v>
      </c>
      <c r="C96" s="60"/>
      <c r="D96" s="60"/>
      <c r="E96" s="60"/>
      <c r="H96" s="171"/>
      <c r="I96" s="172"/>
      <c r="J96" s="173"/>
    </row>
    <row r="97" spans="1:10" ht="63.75" x14ac:dyDescent="0.25">
      <c r="A97" s="50" t="s">
        <v>55</v>
      </c>
      <c r="B97" s="24" t="s">
        <v>179</v>
      </c>
      <c r="C97" s="60"/>
      <c r="D97" s="60"/>
      <c r="E97" s="60"/>
      <c r="H97" s="171"/>
      <c r="I97" s="172"/>
      <c r="J97" s="173"/>
    </row>
    <row r="98" spans="1:10" ht="64.5" thickBot="1" x14ac:dyDescent="0.3">
      <c r="A98" s="51" t="s">
        <v>56</v>
      </c>
      <c r="B98" s="44" t="s">
        <v>180</v>
      </c>
      <c r="C98" s="60"/>
      <c r="D98" s="60"/>
      <c r="E98" s="60"/>
      <c r="H98" s="162"/>
      <c r="I98" s="163"/>
      <c r="J98" s="164"/>
    </row>
    <row r="99" spans="1:10" ht="26.25" thickBot="1" x14ac:dyDescent="0.3">
      <c r="A99" s="43" t="s">
        <v>43</v>
      </c>
      <c r="B99" s="39" t="s">
        <v>112</v>
      </c>
      <c r="C99" s="58">
        <f>IF(AND(C100="Y",OR(C101="Y",C101="NA")),1,0)</f>
        <v>0</v>
      </c>
      <c r="D99" s="58">
        <f>IF(AND(D100="Y",OR(D101="Y",D101="NA")),1,0)</f>
        <v>0</v>
      </c>
      <c r="E99" s="58">
        <f>IF(AND(E100="Y",OR(E101="Y",E101="NA")),1,0)</f>
        <v>0</v>
      </c>
      <c r="H99" s="165">
        <f>COUNTIF(C99:E99,1) + COUNTIF(C99:E99,0)</f>
        <v>3</v>
      </c>
      <c r="I99" s="166">
        <f>COUNTIF(C99:E99,1)</f>
        <v>0</v>
      </c>
      <c r="J99" s="167">
        <f>I99/H99</f>
        <v>0</v>
      </c>
    </row>
    <row r="100" spans="1:10" ht="25.5" x14ac:dyDescent="0.25">
      <c r="A100" s="49" t="s">
        <v>54</v>
      </c>
      <c r="B100" s="25" t="s">
        <v>113</v>
      </c>
      <c r="C100" s="59"/>
      <c r="D100" s="59"/>
      <c r="E100" s="59"/>
      <c r="H100" s="168"/>
      <c r="I100" s="169"/>
      <c r="J100" s="170"/>
    </row>
    <row r="101" spans="1:10" ht="39" thickBot="1" x14ac:dyDescent="0.3">
      <c r="A101" s="51" t="s">
        <v>55</v>
      </c>
      <c r="B101" s="44" t="s">
        <v>181</v>
      </c>
      <c r="C101" s="60"/>
      <c r="D101" s="60"/>
      <c r="E101" s="60"/>
      <c r="H101" s="171"/>
      <c r="I101" s="172"/>
      <c r="J101" s="173"/>
    </row>
    <row r="102" spans="1:10" ht="26.25" thickBot="1" x14ac:dyDescent="0.3">
      <c r="A102" s="43" t="s">
        <v>44</v>
      </c>
      <c r="B102" s="39" t="s">
        <v>114</v>
      </c>
      <c r="C102" s="78">
        <f>IF(C103="Y",1,(IF(C103="NA","Not applicable",0)))</f>
        <v>0</v>
      </c>
      <c r="D102" s="78">
        <f>IF(D103="Y",1,(IF(D103="NA","Not applicable",0)))</f>
        <v>0</v>
      </c>
      <c r="E102" s="78">
        <f>IF(E103="Y",1,(IF(E103="NA","Not applicable",0)))</f>
        <v>0</v>
      </c>
      <c r="H102" s="165">
        <f>COUNTIF(C102:E102,1) + COUNTIF(C102:E102,0)</f>
        <v>3</v>
      </c>
      <c r="I102" s="166">
        <f>COUNTIF(C102:E102,1)</f>
        <v>0</v>
      </c>
      <c r="J102" s="167">
        <f>I102/H102</f>
        <v>0</v>
      </c>
    </row>
    <row r="103" spans="1:10" ht="64.5" thickBot="1" x14ac:dyDescent="0.3">
      <c r="A103" s="52" t="s">
        <v>54</v>
      </c>
      <c r="B103" s="47" t="s">
        <v>182</v>
      </c>
      <c r="C103" s="60"/>
      <c r="D103" s="60"/>
      <c r="E103" s="60"/>
      <c r="H103" s="171"/>
      <c r="I103" s="172"/>
      <c r="J103" s="173"/>
    </row>
    <row r="104" spans="1:10" ht="39" thickBot="1" x14ac:dyDescent="0.3">
      <c r="A104" s="43" t="s">
        <v>45</v>
      </c>
      <c r="B104" s="39" t="s">
        <v>115</v>
      </c>
      <c r="C104" s="78">
        <f>IF(AND(C105="Y",C106="Y"),1,0)</f>
        <v>0</v>
      </c>
      <c r="D104" s="78">
        <f>IF(AND(D105="Y",D106="Y"),1,0)</f>
        <v>0</v>
      </c>
      <c r="E104" s="78">
        <f>IF(AND(E105="Y",E106="Y"),1,0)</f>
        <v>0</v>
      </c>
      <c r="H104" s="195">
        <f>COUNTIF(C104:E104,1) + COUNTIF(C104:E104,0)</f>
        <v>3</v>
      </c>
      <c r="I104" s="196">
        <f>COUNTIF(C104:E104,1)</f>
        <v>0</v>
      </c>
      <c r="J104" s="197">
        <f>I104/H104</f>
        <v>0</v>
      </c>
    </row>
    <row r="105" spans="1:10" ht="25.5" x14ac:dyDescent="0.25">
      <c r="A105" s="49" t="s">
        <v>54</v>
      </c>
      <c r="B105" s="25" t="s">
        <v>116</v>
      </c>
      <c r="C105" s="59"/>
      <c r="D105" s="59"/>
      <c r="E105" s="59"/>
      <c r="H105" s="174"/>
      <c r="I105" s="175"/>
      <c r="J105" s="176"/>
    </row>
    <row r="106" spans="1:10" ht="26.25" thickBot="1" x14ac:dyDescent="0.3">
      <c r="A106" s="51" t="s">
        <v>55</v>
      </c>
      <c r="B106" s="44" t="s">
        <v>183</v>
      </c>
      <c r="C106" s="59"/>
      <c r="D106" s="59"/>
      <c r="E106" s="59"/>
      <c r="H106" s="177"/>
      <c r="I106" s="178"/>
      <c r="J106" s="179"/>
    </row>
    <row r="107" spans="1:10" ht="15.75" thickBot="1" x14ac:dyDescent="0.3">
      <c r="A107" s="43" t="s">
        <v>46</v>
      </c>
      <c r="B107" s="39" t="s">
        <v>117</v>
      </c>
      <c r="C107" s="78">
        <f>IF(C108="Y",1,0)</f>
        <v>0</v>
      </c>
      <c r="D107" s="78">
        <f>IF(D108="Y",1,0)</f>
        <v>0</v>
      </c>
      <c r="E107" s="78">
        <f>IF(E108="Y",1,0)</f>
        <v>0</v>
      </c>
      <c r="H107" s="198">
        <f>COUNTIF(C107:E107,1) + COUNTIF(C107:E107,0)</f>
        <v>3</v>
      </c>
      <c r="I107" s="199">
        <f>COUNTIF(C107:E107,1)</f>
        <v>0</v>
      </c>
      <c r="J107" s="200">
        <f>I107/H107</f>
        <v>0</v>
      </c>
    </row>
    <row r="108" spans="1:10" ht="39" thickBot="1" x14ac:dyDescent="0.3">
      <c r="A108" s="52" t="s">
        <v>54</v>
      </c>
      <c r="B108" s="47" t="s">
        <v>118</v>
      </c>
      <c r="C108" s="59"/>
      <c r="D108" s="59"/>
      <c r="E108" s="59"/>
      <c r="H108" s="180"/>
      <c r="I108" s="181"/>
      <c r="J108" s="182"/>
    </row>
    <row r="109" spans="1:10" ht="51.75" thickBot="1" x14ac:dyDescent="0.3">
      <c r="A109" s="43">
        <v>16</v>
      </c>
      <c r="B109" s="39" t="s">
        <v>119</v>
      </c>
      <c r="C109" s="78">
        <f>IF(AND(C110="Y",C111="Y",C112="Y",C113="Y"),1,0)</f>
        <v>0</v>
      </c>
      <c r="D109" s="78">
        <f>IF(AND(D110="Y",D111="Y",D112="Y",D113="Y"),1,0)</f>
        <v>0</v>
      </c>
      <c r="E109" s="78">
        <f>IF(AND(E110="Y",E111="Y",E112="Y",E113="Y"),1,0)</f>
        <v>0</v>
      </c>
      <c r="H109" s="195">
        <f>COUNTIF(C109:E109,1) + COUNTIF(C109:E109,0)</f>
        <v>3</v>
      </c>
      <c r="I109" s="196">
        <f>COUNTIF(C109:E109,1)</f>
        <v>0</v>
      </c>
      <c r="J109" s="197">
        <f>I109/H109</f>
        <v>0</v>
      </c>
    </row>
    <row r="110" spans="1:10" ht="25.5" x14ac:dyDescent="0.25">
      <c r="A110" s="49" t="s">
        <v>54</v>
      </c>
      <c r="B110" s="25" t="s">
        <v>185</v>
      </c>
      <c r="C110" s="59"/>
      <c r="D110" s="59"/>
      <c r="E110" s="59"/>
      <c r="H110" s="174"/>
      <c r="I110" s="175"/>
      <c r="J110" s="176"/>
    </row>
    <row r="111" spans="1:10" ht="25.5" x14ac:dyDescent="0.25">
      <c r="A111" s="50" t="s">
        <v>55</v>
      </c>
      <c r="B111" s="22" t="s">
        <v>120</v>
      </c>
      <c r="C111" s="59"/>
      <c r="D111" s="59"/>
      <c r="E111" s="59"/>
      <c r="H111" s="171"/>
      <c r="I111" s="172"/>
      <c r="J111" s="173"/>
    </row>
    <row r="112" spans="1:10" ht="38.25" x14ac:dyDescent="0.25">
      <c r="A112" s="50" t="s">
        <v>56</v>
      </c>
      <c r="B112" s="24" t="s">
        <v>100</v>
      </c>
      <c r="C112" s="59"/>
      <c r="D112" s="59"/>
      <c r="E112" s="59"/>
      <c r="H112" s="171"/>
      <c r="I112" s="172"/>
      <c r="J112" s="173"/>
    </row>
    <row r="113" spans="1:10" ht="51.75" thickBot="1" x14ac:dyDescent="0.3">
      <c r="A113" s="51" t="s">
        <v>57</v>
      </c>
      <c r="B113" s="44" t="s">
        <v>184</v>
      </c>
      <c r="C113" s="59"/>
      <c r="D113" s="59"/>
      <c r="E113" s="59"/>
      <c r="H113" s="177"/>
      <c r="I113" s="178"/>
      <c r="J113" s="179"/>
    </row>
    <row r="114" spans="1:10" ht="39" thickBot="1" x14ac:dyDescent="0.3">
      <c r="A114" s="43">
        <v>17</v>
      </c>
      <c r="B114" s="39" t="s">
        <v>195</v>
      </c>
      <c r="C114" s="78" t="s">
        <v>133</v>
      </c>
      <c r="D114" s="78" t="s">
        <v>133</v>
      </c>
      <c r="E114" s="78" t="s">
        <v>133</v>
      </c>
      <c r="H114" s="180"/>
      <c r="I114" s="181"/>
      <c r="J114" s="182"/>
    </row>
    <row r="115" spans="1:10" ht="15.75" thickBot="1" x14ac:dyDescent="0.3">
      <c r="A115" s="260" t="s">
        <v>47</v>
      </c>
      <c r="B115" s="261"/>
      <c r="C115" s="101"/>
      <c r="D115" s="101"/>
      <c r="E115" s="101"/>
      <c r="H115" s="165"/>
      <c r="I115" s="166"/>
      <c r="J115" s="167"/>
    </row>
    <row r="116" spans="1:10" ht="26.25" thickBot="1" x14ac:dyDescent="0.3">
      <c r="A116" s="43">
        <v>18</v>
      </c>
      <c r="B116" s="39" t="s">
        <v>122</v>
      </c>
      <c r="C116" s="102">
        <f>IF(C117="Y",1,0)</f>
        <v>0</v>
      </c>
      <c r="D116" s="102">
        <f>IF(D117="Y",1,0)</f>
        <v>0</v>
      </c>
      <c r="E116" s="102">
        <f>IF(E117="Y",1,0)</f>
        <v>0</v>
      </c>
      <c r="H116" s="165">
        <f>COUNTIF(C116:E116,1) + COUNTIF(C116:E116,0)</f>
        <v>3</v>
      </c>
      <c r="I116" s="166">
        <f>COUNTIF(C116:E116,1)</f>
        <v>0</v>
      </c>
      <c r="J116" s="167">
        <f>I116/H116</f>
        <v>0</v>
      </c>
    </row>
    <row r="117" spans="1:10" ht="26.25" thickBot="1" x14ac:dyDescent="0.3">
      <c r="A117" s="52" t="s">
        <v>54</v>
      </c>
      <c r="B117" s="45" t="s">
        <v>192</v>
      </c>
      <c r="C117" s="59"/>
      <c r="D117" s="59"/>
      <c r="E117" s="59"/>
      <c r="H117" s="165"/>
      <c r="I117" s="166"/>
      <c r="J117" s="167"/>
    </row>
    <row r="118" spans="1:10" ht="26.25" thickBot="1" x14ac:dyDescent="0.3">
      <c r="A118" s="43" t="s">
        <v>48</v>
      </c>
      <c r="B118" s="39" t="s">
        <v>123</v>
      </c>
      <c r="C118" s="78">
        <f>IF(C119="Y",1,0)</f>
        <v>0</v>
      </c>
      <c r="D118" s="78">
        <f>IF(D119="Y",1,0)</f>
        <v>0</v>
      </c>
      <c r="E118" s="78">
        <f>IF(E119="Y",1,0)</f>
        <v>0</v>
      </c>
      <c r="H118" s="165">
        <f>COUNTIF(C118:E118,1) + COUNTIF(C118:E118,0)</f>
        <v>3</v>
      </c>
      <c r="I118" s="166">
        <f>COUNTIF(C118:E118,1)</f>
        <v>0</v>
      </c>
      <c r="J118" s="167">
        <f>I118/H118</f>
        <v>0</v>
      </c>
    </row>
    <row r="119" spans="1:10" ht="26.25" thickBot="1" x14ac:dyDescent="0.3">
      <c r="A119" s="52" t="s">
        <v>54</v>
      </c>
      <c r="B119" s="45" t="s">
        <v>124</v>
      </c>
      <c r="C119" s="59"/>
      <c r="D119" s="59"/>
      <c r="E119" s="59"/>
      <c r="H119" s="192"/>
      <c r="I119" s="193"/>
      <c r="J119" s="194"/>
    </row>
    <row r="120" spans="1:10" ht="26.25" thickBot="1" x14ac:dyDescent="0.3">
      <c r="A120" s="43" t="s">
        <v>49</v>
      </c>
      <c r="B120" s="39" t="s">
        <v>125</v>
      </c>
      <c r="C120" s="78">
        <f>IF(C121="Y",1,0)</f>
        <v>0</v>
      </c>
      <c r="D120" s="78">
        <f>IF(D121="Y",1,0)</f>
        <v>0</v>
      </c>
      <c r="E120" s="78">
        <f>IF(E121="Y",1,0)</f>
        <v>0</v>
      </c>
      <c r="H120" s="165">
        <f>COUNTIF(C120:E120,1) + COUNTIF(C120:E120,0)</f>
        <v>3</v>
      </c>
      <c r="I120" s="166">
        <f>COUNTIF(C120:E120,1)</f>
        <v>0</v>
      </c>
      <c r="J120" s="167">
        <f>I120/H120</f>
        <v>0</v>
      </c>
    </row>
    <row r="121" spans="1:10" ht="15.75" thickBot="1" x14ac:dyDescent="0.3">
      <c r="A121" s="52" t="s">
        <v>54</v>
      </c>
      <c r="B121" s="45" t="s">
        <v>126</v>
      </c>
      <c r="C121" s="59"/>
      <c r="D121" s="59"/>
      <c r="E121" s="59"/>
      <c r="H121" s="177"/>
      <c r="I121" s="178"/>
      <c r="J121" s="179"/>
    </row>
    <row r="122" spans="1:10" ht="26.25" thickBot="1" x14ac:dyDescent="0.3">
      <c r="A122" s="43">
        <v>20</v>
      </c>
      <c r="B122" s="39" t="s">
        <v>127</v>
      </c>
      <c r="C122" s="78">
        <f>IF(AND(C123="Y",C124="Y"),1,0)</f>
        <v>0</v>
      </c>
      <c r="D122" s="78">
        <f>IF(AND(D123="Y",D124="Y"),1,0)</f>
        <v>0</v>
      </c>
      <c r="E122" s="78">
        <f>IF(AND(E123="Y",E124="Y"),1,0)</f>
        <v>0</v>
      </c>
      <c r="H122" s="165">
        <f>COUNTIF(C122:E122,1) + COUNTIF(C122:E122,0)</f>
        <v>3</v>
      </c>
      <c r="I122" s="166">
        <f>COUNTIF(C122:E122,1)</f>
        <v>0</v>
      </c>
      <c r="J122" s="167">
        <f>I122/H122</f>
        <v>0</v>
      </c>
    </row>
    <row r="123" spans="1:10" ht="51" x14ac:dyDescent="0.25">
      <c r="A123" s="49" t="s">
        <v>54</v>
      </c>
      <c r="B123" s="46" t="s">
        <v>193</v>
      </c>
      <c r="C123" s="59"/>
      <c r="D123" s="59"/>
      <c r="E123" s="59"/>
      <c r="H123" s="168"/>
      <c r="I123" s="169"/>
      <c r="J123" s="170"/>
    </row>
    <row r="124" spans="1:10" ht="39" thickBot="1" x14ac:dyDescent="0.3">
      <c r="A124" s="50" t="s">
        <v>55</v>
      </c>
      <c r="B124" s="24" t="s">
        <v>194</v>
      </c>
      <c r="C124" s="59"/>
      <c r="D124" s="59"/>
      <c r="E124" s="59"/>
      <c r="H124" s="189"/>
      <c r="I124" s="190"/>
      <c r="J124" s="191"/>
    </row>
    <row r="125" spans="1:10" ht="15.75" thickBot="1" x14ac:dyDescent="0.3">
      <c r="A125" s="262" t="s">
        <v>50</v>
      </c>
      <c r="B125" s="263"/>
      <c r="C125" s="103"/>
      <c r="D125" s="103"/>
      <c r="E125" s="103"/>
      <c r="H125" s="201"/>
      <c r="I125" s="202"/>
      <c r="J125" s="203"/>
    </row>
    <row r="126" spans="1:10" ht="26.25" thickBot="1" x14ac:dyDescent="0.3">
      <c r="A126" s="43">
        <v>21</v>
      </c>
      <c r="B126" s="39" t="s">
        <v>128</v>
      </c>
      <c r="C126" s="78"/>
      <c r="D126" s="78"/>
      <c r="E126" s="78"/>
      <c r="H126" s="201"/>
      <c r="I126" s="202"/>
      <c r="J126" s="203"/>
    </row>
    <row r="127" spans="1:10" ht="15.75" thickBot="1" x14ac:dyDescent="0.3">
      <c r="A127" s="52" t="s">
        <v>54</v>
      </c>
      <c r="B127" s="45" t="s">
        <v>129</v>
      </c>
      <c r="C127" s="59"/>
      <c r="D127" s="59"/>
      <c r="E127" s="59"/>
      <c r="H127" s="180">
        <f>COUNTIF(C127:E127,"Y") + COUNTIF(C127:E127,"N")</f>
        <v>0</v>
      </c>
      <c r="I127" s="181">
        <f>COUNTIF(C127:E127,"N")</f>
        <v>0</v>
      </c>
      <c r="J127" s="200" t="e">
        <f>I127/H127</f>
        <v>#DIV/0!</v>
      </c>
    </row>
    <row r="128" spans="1:10" ht="26.25" thickBot="1" x14ac:dyDescent="0.3">
      <c r="A128" s="43">
        <v>22</v>
      </c>
      <c r="B128" s="39" t="s">
        <v>130</v>
      </c>
      <c r="C128" s="78">
        <f>IF(AND(C129="Y",C130="Y"),1,0)</f>
        <v>0</v>
      </c>
      <c r="D128" s="78">
        <f>IF(AND(D129="Y",D130="Y"),1,0)</f>
        <v>0</v>
      </c>
      <c r="E128" s="78">
        <f>IF(AND(E129="Y",E130="Y"),1,0)</f>
        <v>0</v>
      </c>
      <c r="H128" s="165">
        <f>COUNTIF(C128:E128,1) + COUNTIF(C128:E128,0)</f>
        <v>3</v>
      </c>
      <c r="I128" s="166">
        <f>COUNTIF(C128:E128,1)</f>
        <v>0</v>
      </c>
      <c r="J128" s="167">
        <f>I128/H128</f>
        <v>0</v>
      </c>
    </row>
    <row r="129" spans="1:10" ht="25.5" x14ac:dyDescent="0.25">
      <c r="A129" s="49" t="s">
        <v>54</v>
      </c>
      <c r="B129" s="25" t="s">
        <v>131</v>
      </c>
      <c r="C129" s="142"/>
      <c r="D129" s="142"/>
      <c r="E129" s="142"/>
      <c r="H129" s="204"/>
      <c r="I129" s="205"/>
      <c r="J129" s="206"/>
    </row>
    <row r="130" spans="1:10" ht="26.25" thickBot="1" x14ac:dyDescent="0.3">
      <c r="A130" s="53" t="s">
        <v>55</v>
      </c>
      <c r="B130" s="81" t="s">
        <v>132</v>
      </c>
      <c r="C130" s="140"/>
      <c r="D130" s="140"/>
      <c r="E130" s="140"/>
      <c r="H130" s="207"/>
      <c r="I130" s="208"/>
      <c r="J130" s="209"/>
    </row>
    <row r="132" spans="1:10" ht="15.75" thickBot="1" x14ac:dyDescent="0.3"/>
    <row r="133" spans="1:10" x14ac:dyDescent="0.25">
      <c r="B133" s="108" t="s">
        <v>200</v>
      </c>
      <c r="C133" s="106">
        <f>COUNTIF(C3:C130,1) + COUNTIF(C3:C130,0)</f>
        <v>35</v>
      </c>
      <c r="D133" s="106">
        <f>COUNTIF(D3:D130,1) + COUNTIF(D3:D130,0)</f>
        <v>35</v>
      </c>
      <c r="E133" s="106">
        <f>COUNTIF(E3:E130,1) + COUNTIF(E3:E130,0)</f>
        <v>35</v>
      </c>
    </row>
    <row r="134" spans="1:10" ht="15.75" thickBot="1" x14ac:dyDescent="0.3">
      <c r="B134" s="130" t="s">
        <v>201</v>
      </c>
      <c r="C134" s="131">
        <f>COUNTIF(C3:C130,1)</f>
        <v>0</v>
      </c>
      <c r="D134" s="131">
        <f>COUNTIF(D3:D130,1)</f>
        <v>0</v>
      </c>
      <c r="E134" s="131">
        <f>COUNTIF(E3:E130,1)</f>
        <v>0</v>
      </c>
    </row>
    <row r="135" spans="1:10" ht="15.75" thickBot="1" x14ac:dyDescent="0.3">
      <c r="B135" s="132" t="s">
        <v>202</v>
      </c>
      <c r="C135" s="133">
        <f>C134/C133</f>
        <v>0</v>
      </c>
      <c r="D135" s="133">
        <f>D134/D133</f>
        <v>0</v>
      </c>
      <c r="E135" s="133">
        <f>E134/E133</f>
        <v>0</v>
      </c>
    </row>
  </sheetData>
  <mergeCells count="5">
    <mergeCell ref="A125:B125"/>
    <mergeCell ref="A115:B115"/>
    <mergeCell ref="A85:B85"/>
    <mergeCell ref="A2:B2"/>
    <mergeCell ref="A26:B26"/>
  </mergeCells>
  <dataValidations count="3">
    <dataValidation type="list" allowBlank="1" showInputMessage="1" showErrorMessage="1" sqref="C4:E7 C9:E13 C15:E20 C22:E23 C28:E28 C25:E25 C38:E38 C46:E46 C48:E48 C53:E54 C56:E56 C58:E58 C67:E67 C70:E70 C72:E72 C74:E74 C76:E78 C87:E87 C91:E94 C129:E130 C100:E100 C105:E106 C108:E108 C110:E113 C117:E117 C119:E119 C121:E121 C123:E124 C127:E127">
      <formula1>YN</formula1>
    </dataValidation>
    <dataValidation type="list" allowBlank="1" showInputMessage="1" showErrorMessage="1" sqref="C14:E14 C32:E32 C40:E40 C59:E61 C63:E65 C68:E69 C71:E71 C80:E80 C82:E82 C84:E84 C88:E89 C101:E101 C103:E103 C96:E98">
      <formula1>YNNA</formula1>
    </dataValidation>
    <dataValidation type="list" allowBlank="1" showInputMessage="1" showErrorMessage="1" sqref="C30:E31 C34:E36 C42:E44 C49:E51">
      <formula1>YNR</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2"/>
  <sheetViews>
    <sheetView tabSelected="1" topLeftCell="A127" zoomScale="90" zoomScaleNormal="90" workbookViewId="0">
      <selection activeCell="E145" sqref="E145"/>
    </sheetView>
  </sheetViews>
  <sheetFormatPr defaultRowHeight="12.75" x14ac:dyDescent="0.2"/>
  <cols>
    <col min="1" max="1" width="4.7109375" style="17" customWidth="1"/>
    <col min="2" max="2" width="70.28515625" style="18" customWidth="1"/>
    <col min="3" max="3" width="14.28515625" style="21" customWidth="1"/>
    <col min="4" max="4" width="14.140625" style="21" customWidth="1"/>
    <col min="5" max="5" width="18.42578125" style="18" customWidth="1"/>
    <col min="6" max="6" width="14.28515625" style="21" customWidth="1"/>
    <col min="7" max="7" width="14.140625" style="21" customWidth="1"/>
    <col min="8" max="8" width="18.42578125" style="18" customWidth="1"/>
    <col min="9" max="9" width="14.28515625" style="21" customWidth="1"/>
    <col min="10" max="10" width="14.140625" style="21" customWidth="1"/>
    <col min="11" max="11" width="18.42578125" style="18" customWidth="1"/>
    <col min="12" max="12" width="14.28515625" style="18" customWidth="1"/>
    <col min="13" max="13" width="14.140625" style="18" customWidth="1"/>
    <col min="14" max="14" width="18.42578125" style="18" customWidth="1"/>
    <col min="15" max="16" width="9.140625" style="18"/>
    <col min="17" max="17" width="18.85546875" style="21" customWidth="1"/>
    <col min="18" max="18" width="17.42578125" style="21" customWidth="1"/>
    <col min="19" max="19" width="16.85546875" style="183" customWidth="1"/>
    <col min="20" max="16384" width="9.140625" style="18"/>
  </cols>
  <sheetData>
    <row r="1" spans="1:36" ht="15" customHeight="1" thickBot="1" x14ac:dyDescent="0.25">
      <c r="A1" s="137"/>
      <c r="B1" s="27"/>
      <c r="C1" s="276" t="s">
        <v>104</v>
      </c>
      <c r="D1" s="267"/>
      <c r="E1" s="268"/>
      <c r="F1" s="266" t="s">
        <v>104</v>
      </c>
      <c r="G1" s="267"/>
      <c r="H1" s="268"/>
      <c r="I1" s="266" t="s">
        <v>104</v>
      </c>
      <c r="J1" s="267"/>
      <c r="K1" s="268"/>
      <c r="L1" s="269" t="s">
        <v>203</v>
      </c>
      <c r="M1" s="269"/>
      <c r="N1" s="269"/>
      <c r="Q1" s="270" t="s">
        <v>205</v>
      </c>
      <c r="R1" s="272" t="s">
        <v>204</v>
      </c>
      <c r="S1" s="264" t="s">
        <v>206</v>
      </c>
    </row>
    <row r="2" spans="1:36" ht="52.5" customHeight="1" thickBot="1" x14ac:dyDescent="0.25">
      <c r="A2" s="138"/>
      <c r="B2" s="118" t="s">
        <v>215</v>
      </c>
      <c r="C2" s="104" t="s">
        <v>197</v>
      </c>
      <c r="D2" s="57" t="s">
        <v>198</v>
      </c>
      <c r="E2" s="221" t="s">
        <v>199</v>
      </c>
      <c r="F2" s="233" t="s">
        <v>197</v>
      </c>
      <c r="G2" s="57" t="s">
        <v>198</v>
      </c>
      <c r="H2" s="221" t="s">
        <v>199</v>
      </c>
      <c r="I2" s="233" t="s">
        <v>197</v>
      </c>
      <c r="J2" s="57" t="s">
        <v>198</v>
      </c>
      <c r="K2" s="221" t="s">
        <v>199</v>
      </c>
      <c r="Q2" s="271"/>
      <c r="R2" s="273"/>
      <c r="S2" s="265"/>
    </row>
    <row r="3" spans="1:36" s="20" customFormat="1" ht="15" customHeight="1" thickBot="1" x14ac:dyDescent="0.25">
      <c r="A3" s="254" t="s">
        <v>51</v>
      </c>
      <c r="B3" s="255"/>
      <c r="C3" s="55"/>
      <c r="D3" s="56"/>
      <c r="E3" s="222"/>
      <c r="F3" s="234"/>
      <c r="G3" s="56"/>
      <c r="H3" s="222"/>
      <c r="I3" s="250"/>
      <c r="J3" s="141"/>
      <c r="K3" s="251"/>
      <c r="L3" s="19"/>
      <c r="M3" s="16"/>
      <c r="N3" s="16"/>
      <c r="O3" s="19"/>
      <c r="P3" s="16"/>
      <c r="Q3" s="162"/>
      <c r="R3" s="163"/>
      <c r="S3" s="164"/>
      <c r="T3" s="16"/>
      <c r="U3" s="19"/>
      <c r="V3" s="16"/>
      <c r="W3" s="16"/>
      <c r="X3" s="19"/>
      <c r="Y3" s="16"/>
      <c r="Z3" s="16"/>
      <c r="AA3" s="19"/>
      <c r="AB3" s="16"/>
      <c r="AC3" s="16"/>
      <c r="AD3" s="19"/>
      <c r="AE3" s="16"/>
      <c r="AF3" s="16"/>
      <c r="AG3" s="19"/>
      <c r="AH3" s="16"/>
      <c r="AI3" s="16"/>
      <c r="AJ3" s="19"/>
    </row>
    <row r="4" spans="1:36" ht="39" thickBot="1" x14ac:dyDescent="0.25">
      <c r="A4" s="38">
        <v>1</v>
      </c>
      <c r="B4" s="39" t="s">
        <v>26</v>
      </c>
      <c r="C4" s="156"/>
      <c r="D4" s="63"/>
      <c r="E4" s="223">
        <f>IF(AND(E5="Y",E6="Y",E7="Y",E8="Y"),1,0)</f>
        <v>0</v>
      </c>
      <c r="F4" s="235"/>
      <c r="G4" s="63"/>
      <c r="H4" s="223">
        <f>IF(AND(H5="Y",H6="Y",H7="Y",H8="Y"),1,0)</f>
        <v>0</v>
      </c>
      <c r="I4" s="235"/>
      <c r="J4" s="63"/>
      <c r="K4" s="223">
        <f>IF(AND(K5="Y",K6="Y",K7="Y",K8="Y"),1,0)</f>
        <v>0</v>
      </c>
      <c r="Q4" s="165">
        <f>COUNTIF(C4:K4,1) + COUNTIF(C4:K4,0)</f>
        <v>3</v>
      </c>
      <c r="R4" s="166">
        <f>COUNTIF(C4:K4,1)</f>
        <v>0</v>
      </c>
      <c r="S4" s="167">
        <f>R4/Q4</f>
        <v>0</v>
      </c>
    </row>
    <row r="5" spans="1:36" ht="25.5" x14ac:dyDescent="0.2">
      <c r="A5" s="49" t="s">
        <v>54</v>
      </c>
      <c r="B5" s="32" t="s">
        <v>58</v>
      </c>
      <c r="C5" s="59"/>
      <c r="D5" s="59"/>
      <c r="E5" s="224" t="str">
        <f>IF(AND(C5="Y",D5="Y"),"Y","N")</f>
        <v>N</v>
      </c>
      <c r="F5" s="236"/>
      <c r="G5" s="59"/>
      <c r="H5" s="224" t="str">
        <f>IF(AND(F5="Y",G5="Y"),"Y","N")</f>
        <v>N</v>
      </c>
      <c r="I5" s="236"/>
      <c r="J5" s="59"/>
      <c r="K5" s="224" t="str">
        <f>IF(AND(I5="Y",J5="Y"),"Y","N")</f>
        <v>N</v>
      </c>
      <c r="Q5" s="168"/>
      <c r="R5" s="169"/>
      <c r="S5" s="170"/>
    </row>
    <row r="6" spans="1:36" ht="25.5" customHeight="1" x14ac:dyDescent="0.2">
      <c r="A6" s="50" t="s">
        <v>55</v>
      </c>
      <c r="B6" s="31" t="s">
        <v>59</v>
      </c>
      <c r="C6" s="59"/>
      <c r="D6" s="59"/>
      <c r="E6" s="225" t="str">
        <f>IF(OR(C6="Y",D6="Y"),"Y","N")</f>
        <v>N</v>
      </c>
      <c r="F6" s="236"/>
      <c r="G6" s="59"/>
      <c r="H6" s="225" t="str">
        <f>IF(OR(F6="Y",G6="Y"),"Y","N")</f>
        <v>N</v>
      </c>
      <c r="I6" s="236"/>
      <c r="J6" s="59"/>
      <c r="K6" s="225" t="str">
        <f>IF(OR(I6="Y",J6="Y"),"Y","N")</f>
        <v>N</v>
      </c>
      <c r="Q6" s="171"/>
      <c r="R6" s="172"/>
      <c r="S6" s="173"/>
    </row>
    <row r="7" spans="1:36" x14ac:dyDescent="0.2">
      <c r="A7" s="50" t="s">
        <v>56</v>
      </c>
      <c r="B7" s="31" t="s">
        <v>52</v>
      </c>
      <c r="C7" s="59"/>
      <c r="D7" s="59"/>
      <c r="E7" s="225" t="str">
        <f>IF(OR(C7="Y",D7="Y"),"Y","N")</f>
        <v>N</v>
      </c>
      <c r="F7" s="236"/>
      <c r="G7" s="59"/>
      <c r="H7" s="225" t="str">
        <f>IF(OR(F7="Y",G7="Y"),"Y","N")</f>
        <v>N</v>
      </c>
      <c r="I7" s="236"/>
      <c r="J7" s="59"/>
      <c r="K7" s="225" t="str">
        <f>IF(OR(I7="Y",J7="Y"),"Y","N")</f>
        <v>N</v>
      </c>
      <c r="Q7" s="171"/>
      <c r="R7" s="172"/>
      <c r="S7" s="173"/>
    </row>
    <row r="8" spans="1:36" ht="13.5" thickBot="1" x14ac:dyDescent="0.25">
      <c r="A8" s="51" t="s">
        <v>57</v>
      </c>
      <c r="B8" s="34" t="s">
        <v>53</v>
      </c>
      <c r="C8" s="59"/>
      <c r="D8" s="59"/>
      <c r="E8" s="225" t="str">
        <f>IF(OR(C8="Y",D8="Y"),"Y","N")</f>
        <v>N</v>
      </c>
      <c r="F8" s="236"/>
      <c r="G8" s="59"/>
      <c r="H8" s="225" t="str">
        <f>IF(OR(F8="Y",G8="Y"),"Y","N")</f>
        <v>N</v>
      </c>
      <c r="I8" s="236"/>
      <c r="J8" s="59"/>
      <c r="K8" s="225" t="str">
        <f>IF(OR(I8="Y",J8="Y"),"Y","N")</f>
        <v>N</v>
      </c>
      <c r="Q8" s="162"/>
      <c r="R8" s="163"/>
      <c r="S8" s="164"/>
    </row>
    <row r="9" spans="1:36" ht="39" thickBot="1" x14ac:dyDescent="0.25">
      <c r="A9" s="43">
        <v>2</v>
      </c>
      <c r="B9" s="39" t="s">
        <v>27</v>
      </c>
      <c r="C9" s="156"/>
      <c r="D9" s="63"/>
      <c r="E9" s="223">
        <f>IF(AND(E10="Y",E11="Y",E12="Y",E13="Y",E14="Y",(OR(E15="Y",E15="NA")),E16="Y",E17="Y",E18="Y",E19="Y",E20="Y",E21="Y"),1,0)</f>
        <v>0</v>
      </c>
      <c r="F9" s="235"/>
      <c r="G9" s="63"/>
      <c r="H9" s="223">
        <f>IF(AND(H10="Y",H11="Y",H12="Y",H13="Y",H14="Y",(OR(H15="Y",H15="NA")),H16="Y",H17="Y",H18="Y",H19="Y",H20="Y",H21="Y"),1,0)</f>
        <v>0</v>
      </c>
      <c r="I9" s="235"/>
      <c r="J9" s="63"/>
      <c r="K9" s="223">
        <f>IF(AND(K10="Y",K11="Y",K12="Y",K13="Y",K14="Y",(OR(K15="Y",K15="NA")),K16="Y",K17="Y",K18="Y",K19="Y",K20="Y",K21="Y"),1,0)</f>
        <v>0</v>
      </c>
      <c r="Q9" s="165">
        <f>COUNTIF(C9:K9,1) + COUNTIF(C9:K9,0)</f>
        <v>3</v>
      </c>
      <c r="R9" s="166">
        <f>COUNTIF(C9:K9,1)</f>
        <v>0</v>
      </c>
      <c r="S9" s="167">
        <f>R9/Q9</f>
        <v>0</v>
      </c>
    </row>
    <row r="10" spans="1:36" x14ac:dyDescent="0.2">
      <c r="A10" s="49" t="s">
        <v>54</v>
      </c>
      <c r="B10" s="32" t="s">
        <v>60</v>
      </c>
      <c r="C10" s="59"/>
      <c r="D10" s="59"/>
      <c r="E10" s="224" t="str">
        <f>IF(AND(C10="Y",D10="Y"),"Y","N")</f>
        <v>N</v>
      </c>
      <c r="F10" s="236"/>
      <c r="G10" s="59"/>
      <c r="H10" s="224" t="str">
        <f>IF(AND(F10="Y",G10="Y"),"Y","N")</f>
        <v>N</v>
      </c>
      <c r="I10" s="236"/>
      <c r="J10" s="59"/>
      <c r="K10" s="224" t="str">
        <f>IF(AND(I10="Y",J10="Y"),"Y","N")</f>
        <v>N</v>
      </c>
      <c r="Q10" s="174"/>
      <c r="R10" s="175"/>
      <c r="S10" s="176"/>
    </row>
    <row r="11" spans="1:36" ht="25.5" x14ac:dyDescent="0.2">
      <c r="A11" s="50" t="s">
        <v>55</v>
      </c>
      <c r="B11" s="32" t="s">
        <v>61</v>
      </c>
      <c r="C11" s="59"/>
      <c r="D11" s="59"/>
      <c r="E11" s="224" t="str">
        <f>IF(AND(C11="Y",D11="Y"),"Y","N")</f>
        <v>N</v>
      </c>
      <c r="F11" s="236"/>
      <c r="G11" s="59"/>
      <c r="H11" s="224" t="str">
        <f>IF(AND(F11="Y",G11="Y"),"Y","N")</f>
        <v>N</v>
      </c>
      <c r="I11" s="236"/>
      <c r="J11" s="59"/>
      <c r="K11" s="224" t="str">
        <f>IF(AND(I11="Y",J11="Y"),"Y","N")</f>
        <v>N</v>
      </c>
      <c r="Q11" s="168"/>
      <c r="R11" s="169"/>
      <c r="S11" s="170"/>
    </row>
    <row r="12" spans="1:36" ht="51" x14ac:dyDescent="0.2">
      <c r="A12" s="50" t="s">
        <v>56</v>
      </c>
      <c r="B12" s="31" t="s">
        <v>74</v>
      </c>
      <c r="C12" s="59"/>
      <c r="D12" s="59"/>
      <c r="E12" s="224" t="str">
        <f>IF(AND(C12="Y",D12="Y"),"Y","N")</f>
        <v>N</v>
      </c>
      <c r="F12" s="236"/>
      <c r="G12" s="59"/>
      <c r="H12" s="224" t="str">
        <f>IF(AND(F12="Y",G12="Y"),"Y","N")</f>
        <v>N</v>
      </c>
      <c r="I12" s="236"/>
      <c r="J12" s="59"/>
      <c r="K12" s="224" t="str">
        <f>IF(AND(I12="Y",J12="Y"),"Y","N")</f>
        <v>N</v>
      </c>
      <c r="Q12" s="171"/>
      <c r="R12" s="172"/>
      <c r="S12" s="173"/>
    </row>
    <row r="13" spans="1:36" ht="38.25" x14ac:dyDescent="0.2">
      <c r="A13" s="50" t="s">
        <v>57</v>
      </c>
      <c r="B13" s="31" t="s">
        <v>62</v>
      </c>
      <c r="C13" s="59"/>
      <c r="D13" s="59"/>
      <c r="E13" s="224" t="str">
        <f>IF(AND(C13="Y",D13="Y"),"Y","N")</f>
        <v>N</v>
      </c>
      <c r="F13" s="236"/>
      <c r="G13" s="59"/>
      <c r="H13" s="224" t="str">
        <f>IF(AND(F13="Y",G13="Y"),"Y","N")</f>
        <v>N</v>
      </c>
      <c r="I13" s="236"/>
      <c r="J13" s="59"/>
      <c r="K13" s="224" t="str">
        <f>IF(AND(I13="Y",J13="Y"),"Y","N")</f>
        <v>N</v>
      </c>
      <c r="Q13" s="171"/>
      <c r="R13" s="172"/>
      <c r="S13" s="173"/>
    </row>
    <row r="14" spans="1:36" x14ac:dyDescent="0.2">
      <c r="A14" s="50" t="s">
        <v>63</v>
      </c>
      <c r="B14" s="31" t="s">
        <v>64</v>
      </c>
      <c r="C14" s="59"/>
      <c r="D14" s="59"/>
      <c r="E14" s="224" t="str">
        <f>IF(AND(C14="Y",D14="Y"),"Y","N")</f>
        <v>N</v>
      </c>
      <c r="F14" s="236"/>
      <c r="G14" s="59"/>
      <c r="H14" s="224" t="str">
        <f>IF(AND(F14="Y",G14="Y"),"Y","N")</f>
        <v>N</v>
      </c>
      <c r="I14" s="236"/>
      <c r="J14" s="59"/>
      <c r="K14" s="224" t="str">
        <f>IF(AND(I14="Y",J14="Y"),"Y","N")</f>
        <v>N</v>
      </c>
      <c r="Q14" s="171"/>
      <c r="R14" s="172"/>
      <c r="S14" s="173"/>
    </row>
    <row r="15" spans="1:36" ht="38.25" x14ac:dyDescent="0.2">
      <c r="A15" s="50" t="s">
        <v>65</v>
      </c>
      <c r="B15" s="33" t="s">
        <v>142</v>
      </c>
      <c r="C15" s="60"/>
      <c r="D15" s="60"/>
      <c r="E15" s="226" t="str">
        <f>IF(AND(C15="NA",D15="NA"),"NA",IF(AND(C15="Y",OR(D15="Y",D15="NA")),"Y",
IF(AND(OR(C15="Y",C15="NA"),D15="Y"),"Y","N")))</f>
        <v>N</v>
      </c>
      <c r="F15" s="237"/>
      <c r="G15" s="60"/>
      <c r="H15" s="226" t="str">
        <f>IF(AND(F15="NA",G15="NA"),"NA",IF(AND(F15="Y",OR(G15="Y",G15="NA")),"Y",
IF(AND(OR(F15="Y",F15="NA"),G15="Y"),"Y","N")))</f>
        <v>N</v>
      </c>
      <c r="I15" s="237"/>
      <c r="J15" s="60"/>
      <c r="K15" s="226" t="str">
        <f>IF(AND(I15="NA",J15="NA"),"NA",IF(AND(I15="Y",OR(J15="Y",J15="NA")),"Y",
IF(AND(OR(I15="Y",I15="NA"),J15="Y"),"Y","N")))</f>
        <v>N</v>
      </c>
      <c r="Q15" s="171"/>
      <c r="R15" s="172"/>
      <c r="S15" s="173"/>
    </row>
    <row r="16" spans="1:36" ht="89.25" x14ac:dyDescent="0.2">
      <c r="A16" s="50" t="s">
        <v>66</v>
      </c>
      <c r="B16" s="31" t="s">
        <v>67</v>
      </c>
      <c r="C16" s="59"/>
      <c r="D16" s="59"/>
      <c r="E16" s="225" t="str">
        <f>IF(OR(C16="Y",D16="Y"),"Y","N")</f>
        <v>N</v>
      </c>
      <c r="F16" s="236"/>
      <c r="G16" s="59"/>
      <c r="H16" s="225" t="str">
        <f>IF(OR(F16="Y",G16="Y"),"Y","N")</f>
        <v>N</v>
      </c>
      <c r="I16" s="236"/>
      <c r="J16" s="59"/>
      <c r="K16" s="225" t="str">
        <f>IF(OR(I16="Y",J16="Y"),"Y","N")</f>
        <v>N</v>
      </c>
      <c r="Q16" s="171"/>
      <c r="R16" s="172"/>
      <c r="S16" s="173"/>
    </row>
    <row r="17" spans="1:19" x14ac:dyDescent="0.2">
      <c r="A17" s="50" t="s">
        <v>68</v>
      </c>
      <c r="B17" s="31" t="s">
        <v>69</v>
      </c>
      <c r="C17" s="59"/>
      <c r="D17" s="59"/>
      <c r="E17" s="224" t="str">
        <f>IF(AND(C17="Y",D17="Y"),"Y","N")</f>
        <v>N</v>
      </c>
      <c r="F17" s="236"/>
      <c r="G17" s="59"/>
      <c r="H17" s="224" t="str">
        <f>IF(AND(F17="Y",G17="Y"),"Y","N")</f>
        <v>N</v>
      </c>
      <c r="I17" s="236"/>
      <c r="J17" s="59"/>
      <c r="K17" s="224" t="str">
        <f>IF(AND(I17="Y",J17="Y"),"Y","N")</f>
        <v>N</v>
      </c>
      <c r="Q17" s="171"/>
      <c r="R17" s="172"/>
      <c r="S17" s="173"/>
    </row>
    <row r="18" spans="1:19" ht="63.75" x14ac:dyDescent="0.2">
      <c r="A18" s="50" t="s">
        <v>70</v>
      </c>
      <c r="B18" s="31" t="s">
        <v>71</v>
      </c>
      <c r="C18" s="59"/>
      <c r="D18" s="59"/>
      <c r="E18" s="224" t="str">
        <f>IF(AND(C18="Y",D18="Y"),"Y","N")</f>
        <v>N</v>
      </c>
      <c r="F18" s="236"/>
      <c r="G18" s="59"/>
      <c r="H18" s="224" t="str">
        <f>IF(AND(F18="Y",G18="Y"),"Y","N")</f>
        <v>N</v>
      </c>
      <c r="I18" s="236"/>
      <c r="J18" s="59"/>
      <c r="K18" s="224" t="str">
        <f>IF(AND(I18="Y",J18="Y"),"Y","N")</f>
        <v>N</v>
      </c>
      <c r="Q18" s="171"/>
      <c r="R18" s="172"/>
      <c r="S18" s="173"/>
    </row>
    <row r="19" spans="1:19" ht="38.25" x14ac:dyDescent="0.2">
      <c r="A19" s="50" t="s">
        <v>72</v>
      </c>
      <c r="B19" s="31" t="s">
        <v>225</v>
      </c>
      <c r="C19" s="59"/>
      <c r="D19" s="59"/>
      <c r="E19" s="224" t="str">
        <f>IF(AND(C19="Y",D19="Y"),"Y","N")</f>
        <v>N</v>
      </c>
      <c r="F19" s="236"/>
      <c r="G19" s="59"/>
      <c r="H19" s="224" t="str">
        <f>IF(AND(F19="Y",G19="Y"),"Y","N")</f>
        <v>N</v>
      </c>
      <c r="I19" s="236"/>
      <c r="J19" s="59"/>
      <c r="K19" s="224" t="str">
        <f>IF(AND(I19="Y",J19="Y"),"Y","N")</f>
        <v>N</v>
      </c>
      <c r="Q19" s="171"/>
      <c r="R19" s="172"/>
      <c r="S19" s="173"/>
    </row>
    <row r="20" spans="1:19" ht="38.25" x14ac:dyDescent="0.2">
      <c r="A20" s="50" t="s">
        <v>73</v>
      </c>
      <c r="B20" s="31" t="s">
        <v>226</v>
      </c>
      <c r="C20" s="59"/>
      <c r="D20" s="59"/>
      <c r="E20" s="224" t="str">
        <f>IF(AND(C20="Y",D20="Y"),"Y","N")</f>
        <v>N</v>
      </c>
      <c r="F20" s="236"/>
      <c r="G20" s="59"/>
      <c r="H20" s="224" t="str">
        <f>IF(AND(F20="Y",G20="Y"),"Y","N")</f>
        <v>N</v>
      </c>
      <c r="I20" s="236"/>
      <c r="J20" s="59"/>
      <c r="K20" s="224" t="str">
        <f>IF(AND(I20="Y",J20="Y"),"Y","N")</f>
        <v>N</v>
      </c>
      <c r="Q20" s="171"/>
      <c r="R20" s="172"/>
      <c r="S20" s="173"/>
    </row>
    <row r="21" spans="1:19" ht="39" thickBot="1" x14ac:dyDescent="0.25">
      <c r="A21" s="51" t="s">
        <v>75</v>
      </c>
      <c r="B21" s="34" t="s">
        <v>76</v>
      </c>
      <c r="C21" s="59"/>
      <c r="D21" s="59"/>
      <c r="E21" s="225" t="str">
        <f>IF(OR(C21="Y",D21="Y"),"Y","N")</f>
        <v>N</v>
      </c>
      <c r="F21" s="236"/>
      <c r="G21" s="59"/>
      <c r="H21" s="225" t="str">
        <f>IF(OR(F21="Y",G21="Y"),"Y","N")</f>
        <v>N</v>
      </c>
      <c r="I21" s="236"/>
      <c r="J21" s="59"/>
      <c r="K21" s="225" t="str">
        <f>IF(OR(I21="Y",J21="Y"),"Y","N")</f>
        <v>N</v>
      </c>
      <c r="Q21" s="177"/>
      <c r="R21" s="178"/>
      <c r="S21" s="179"/>
    </row>
    <row r="22" spans="1:19" ht="39" thickBot="1" x14ac:dyDescent="0.25">
      <c r="A22" s="43" t="s">
        <v>28</v>
      </c>
      <c r="B22" s="39" t="s">
        <v>77</v>
      </c>
      <c r="C22" s="156"/>
      <c r="D22" s="63"/>
      <c r="E22" s="223">
        <f>IF(AND(E23="Y",E24="Y"),1,0)</f>
        <v>0</v>
      </c>
      <c r="F22" s="235"/>
      <c r="G22" s="63"/>
      <c r="H22" s="223">
        <f>IF(AND(H23="Y",H24="Y"),1,0)</f>
        <v>0</v>
      </c>
      <c r="I22" s="235"/>
      <c r="J22" s="63"/>
      <c r="K22" s="223">
        <f>IF(AND(K23="Y",K24="Y"),1,0)</f>
        <v>0</v>
      </c>
      <c r="Q22" s="165">
        <f>COUNTIF(C22:K22,1) + COUNTIF(C22:K22,0)</f>
        <v>3</v>
      </c>
      <c r="R22" s="166">
        <f>COUNTIF(C22:K22,1)</f>
        <v>0</v>
      </c>
      <c r="S22" s="167">
        <f>R22/Q22</f>
        <v>0</v>
      </c>
    </row>
    <row r="23" spans="1:19" x14ac:dyDescent="0.2">
      <c r="A23" s="49" t="s">
        <v>54</v>
      </c>
      <c r="B23" s="32" t="s">
        <v>78</v>
      </c>
      <c r="C23" s="59"/>
      <c r="D23" s="59"/>
      <c r="E23" s="225" t="str">
        <f>IF(OR(C23="Y",D23="Y"),"Y","N")</f>
        <v>N</v>
      </c>
      <c r="F23" s="236"/>
      <c r="G23" s="59"/>
      <c r="H23" s="225" t="str">
        <f>IF(OR(F23="Y",G23="Y"),"Y","N")</f>
        <v>N</v>
      </c>
      <c r="I23" s="236"/>
      <c r="J23" s="59"/>
      <c r="K23" s="225" t="str">
        <f>IF(OR(I23="Y",J23="Y"),"Y","N")</f>
        <v>N</v>
      </c>
      <c r="Q23" s="168"/>
      <c r="R23" s="169"/>
      <c r="S23" s="170"/>
    </row>
    <row r="24" spans="1:19" ht="26.25" thickBot="1" x14ac:dyDescent="0.25">
      <c r="A24" s="51" t="s">
        <v>55</v>
      </c>
      <c r="B24" s="34" t="s">
        <v>79</v>
      </c>
      <c r="C24" s="59"/>
      <c r="D24" s="59"/>
      <c r="E24" s="225" t="str">
        <f>IF(OR(C24="Y",D24="Y"),"Y","N")</f>
        <v>N</v>
      </c>
      <c r="F24" s="236"/>
      <c r="G24" s="59"/>
      <c r="H24" s="225" t="str">
        <f>IF(OR(F24="Y",G24="Y"),"Y","N")</f>
        <v>N</v>
      </c>
      <c r="I24" s="236"/>
      <c r="J24" s="59"/>
      <c r="K24" s="225" t="str">
        <f>IF(OR(I24="Y",J24="Y"),"Y","N")</f>
        <v>N</v>
      </c>
      <c r="Q24" s="162"/>
      <c r="R24" s="163"/>
      <c r="S24" s="164"/>
    </row>
    <row r="25" spans="1:19" ht="26.25" thickBot="1" x14ac:dyDescent="0.25">
      <c r="A25" s="43" t="s">
        <v>29</v>
      </c>
      <c r="B25" s="157" t="s">
        <v>80</v>
      </c>
      <c r="C25" s="156"/>
      <c r="D25" s="63"/>
      <c r="E25" s="223">
        <f>IF(E26="Y",1,0)</f>
        <v>0</v>
      </c>
      <c r="F25" s="235"/>
      <c r="G25" s="63"/>
      <c r="H25" s="223">
        <f>IF(H26="Y",1,0)</f>
        <v>0</v>
      </c>
      <c r="I25" s="235"/>
      <c r="J25" s="63"/>
      <c r="K25" s="223">
        <f>IF(K26="Y",1,0)</f>
        <v>0</v>
      </c>
      <c r="Q25" s="165">
        <f>COUNTIF(C25:K25,1) + COUNTIF(C25:K25,0)</f>
        <v>3</v>
      </c>
      <c r="R25" s="166">
        <f>COUNTIF(C25:K25,1)</f>
        <v>0</v>
      </c>
      <c r="S25" s="167">
        <f>R25/Q25</f>
        <v>0</v>
      </c>
    </row>
    <row r="26" spans="1:19" ht="26.25" thickBot="1" x14ac:dyDescent="0.25">
      <c r="A26" s="52" t="s">
        <v>54</v>
      </c>
      <c r="B26" s="35" t="s">
        <v>81</v>
      </c>
      <c r="C26" s="59"/>
      <c r="D26" s="59"/>
      <c r="E26" s="224" t="str">
        <f>IF(AND(C26="Y",D26="Y"),"Y","N")</f>
        <v>N</v>
      </c>
      <c r="F26" s="236"/>
      <c r="G26" s="59"/>
      <c r="H26" s="224" t="str">
        <f>IF(AND(F26="Y",G26="Y"),"Y","N")</f>
        <v>N</v>
      </c>
      <c r="I26" s="236"/>
      <c r="J26" s="59"/>
      <c r="K26" s="224" t="str">
        <f>IF(AND(I26="Y",J26="Y"),"Y","N")</f>
        <v>N</v>
      </c>
      <c r="Q26" s="180"/>
      <c r="R26" s="181"/>
      <c r="S26" s="182"/>
    </row>
    <row r="27" spans="1:19" ht="15" customHeight="1" thickBot="1" x14ac:dyDescent="0.25">
      <c r="A27" s="256" t="s">
        <v>30</v>
      </c>
      <c r="B27" s="277"/>
      <c r="C27" s="64"/>
      <c r="D27" s="65"/>
      <c r="E27" s="227"/>
      <c r="F27" s="238"/>
      <c r="G27" s="65"/>
      <c r="H27" s="227"/>
      <c r="I27" s="238"/>
      <c r="J27" s="65"/>
      <c r="K27" s="227"/>
      <c r="Q27" s="165"/>
      <c r="R27" s="166"/>
      <c r="S27" s="167"/>
    </row>
    <row r="28" spans="1:19" ht="39" thickBot="1" x14ac:dyDescent="0.25">
      <c r="A28" s="43" t="s">
        <v>15</v>
      </c>
      <c r="B28" s="157" t="s">
        <v>82</v>
      </c>
      <c r="C28" s="156"/>
      <c r="D28" s="63"/>
      <c r="E28" s="223">
        <f>IF(E29="Y",1,0)</f>
        <v>0</v>
      </c>
      <c r="F28" s="235"/>
      <c r="G28" s="63"/>
      <c r="H28" s="223">
        <f>IF(H29="Y",1,0)</f>
        <v>0</v>
      </c>
      <c r="I28" s="235"/>
      <c r="J28" s="63"/>
      <c r="K28" s="223">
        <f>IF(K29="Y",1,0)</f>
        <v>0</v>
      </c>
      <c r="Q28" s="165">
        <f>COUNTIF(C28:K28,1) + COUNTIF(C28:K28,0)</f>
        <v>3</v>
      </c>
      <c r="R28" s="166">
        <f>COUNTIF(C28:K28,1)</f>
        <v>0</v>
      </c>
      <c r="S28" s="167">
        <f>R28/Q28</f>
        <v>0</v>
      </c>
    </row>
    <row r="29" spans="1:19" ht="64.5" thickBot="1" x14ac:dyDescent="0.25">
      <c r="A29" s="52" t="s">
        <v>54</v>
      </c>
      <c r="B29" s="35" t="s">
        <v>83</v>
      </c>
      <c r="C29" s="59"/>
      <c r="D29" s="59"/>
      <c r="E29" s="224" t="str">
        <f>IF(AND(C29="Y",D29="Y"),"Y","N")</f>
        <v>N</v>
      </c>
      <c r="F29" s="236"/>
      <c r="G29" s="59"/>
      <c r="H29" s="224" t="str">
        <f>IF(AND(F29="Y",G29="Y"),"Y","N")</f>
        <v>N</v>
      </c>
      <c r="I29" s="236"/>
      <c r="J29" s="59"/>
      <c r="K29" s="224" t="str">
        <f>IF(AND(I29="Y",J29="Y"),"Y","N")</f>
        <v>N</v>
      </c>
      <c r="Q29" s="180"/>
      <c r="R29" s="181"/>
      <c r="S29" s="182"/>
    </row>
    <row r="30" spans="1:19" ht="26.25" thickBot="1" x14ac:dyDescent="0.25">
      <c r="A30" s="43" t="s">
        <v>31</v>
      </c>
      <c r="B30" s="41" t="s">
        <v>84</v>
      </c>
      <c r="C30" s="156"/>
      <c r="D30" s="63"/>
      <c r="E30" s="223">
        <f>IF(AND(OR(E31="Y",E31="R"),OR(E32="Y",E32="R"),OR(E33="Y",E33="NA")),1,0)</f>
        <v>0</v>
      </c>
      <c r="F30" s="235"/>
      <c r="G30" s="63"/>
      <c r="H30" s="223">
        <f>IF(AND(OR(H31="Y",H31="R"),OR(H32="Y",H32="R"),OR(H33="Y",H33="NA")),1,0)</f>
        <v>0</v>
      </c>
      <c r="I30" s="235"/>
      <c r="J30" s="63"/>
      <c r="K30" s="223">
        <f>IF(AND(OR(K31="Y",K31="R"),OR(K32="Y",K32="R"),OR(K33="Y",K33="NA")),1,0)</f>
        <v>0</v>
      </c>
      <c r="Q30" s="165">
        <f>COUNTIF(C30:K30,1) + COUNTIF(C30:K30,0)</f>
        <v>3</v>
      </c>
      <c r="R30" s="166">
        <f>COUNTIF(C30:K30,1)</f>
        <v>0</v>
      </c>
      <c r="S30" s="167">
        <f>R30/Q30</f>
        <v>0</v>
      </c>
    </row>
    <row r="31" spans="1:19" x14ac:dyDescent="0.2">
      <c r="A31" s="49" t="s">
        <v>54</v>
      </c>
      <c r="B31" s="37" t="s">
        <v>140</v>
      </c>
      <c r="C31" s="59"/>
      <c r="D31" s="59"/>
      <c r="E31" s="226" t="str">
        <f>IF(AND(C31="R",D31="R"),"R",IF(AND(C31="Y",OR(D31="Y",D31="R")),"Y",
IF(AND(OR(C31="Y",C31="R"),D31="Y"),"Y","N")))</f>
        <v>N</v>
      </c>
      <c r="F31" s="236"/>
      <c r="G31" s="59"/>
      <c r="H31" s="226" t="str">
        <f>IF(AND(F31="R",G31="R"),"R",IF(AND(F31="Y",OR(G31="Y",G31="R")),"Y",
IF(AND(OR(F31="Y",F31="R"),G31="Y"),"Y","N")))</f>
        <v>N</v>
      </c>
      <c r="I31" s="236"/>
      <c r="J31" s="59"/>
      <c r="K31" s="226" t="str">
        <f>IF(AND(I31="R",J31="R"),"R",IF(AND(I31="Y",OR(J31="Y",J31="R")),"Y",
IF(AND(OR(I31="Y",I31="R"),J31="Y"),"Y","N")))</f>
        <v>N</v>
      </c>
      <c r="Q31" s="168"/>
      <c r="R31" s="169"/>
      <c r="S31" s="170"/>
    </row>
    <row r="32" spans="1:19" x14ac:dyDescent="0.2">
      <c r="A32" s="50" t="s">
        <v>55</v>
      </c>
      <c r="B32" s="33" t="s">
        <v>141</v>
      </c>
      <c r="C32" s="59"/>
      <c r="D32" s="59"/>
      <c r="E32" s="226" t="str">
        <f>IF(AND(C32="R",D32="R"),"R",IF(AND(C32="Y",OR(D32="Y",D32="R")),"Y",
IF(AND(OR(C32="Y",C32="R"),D32="Y"),"Y","N")))</f>
        <v>N</v>
      </c>
      <c r="F32" s="236"/>
      <c r="G32" s="59"/>
      <c r="H32" s="226" t="str">
        <f>IF(AND(F32="R",G32="R"),"R",IF(AND(F32="Y",OR(G32="Y",G32="R")),"Y",
IF(AND(OR(F32="Y",F32="R"),G32="Y"),"Y","N")))</f>
        <v>N</v>
      </c>
      <c r="I32" s="236"/>
      <c r="J32" s="59"/>
      <c r="K32" s="226" t="str">
        <f>IF(AND(I32="R",J32="R"),"R",IF(AND(I32="Y",OR(J32="Y",J32="R")),"Y",
IF(AND(OR(I32="Y",I32="R"),J32="Y"),"Y","N")))</f>
        <v>N</v>
      </c>
      <c r="Q32" s="171"/>
      <c r="R32" s="172"/>
      <c r="S32" s="173"/>
    </row>
    <row r="33" spans="1:19" ht="76.5" customHeight="1" thickBot="1" x14ac:dyDescent="0.25">
      <c r="A33" s="51" t="s">
        <v>56</v>
      </c>
      <c r="B33" s="30" t="s">
        <v>196</v>
      </c>
      <c r="C33" s="60"/>
      <c r="D33" s="60"/>
      <c r="E33" s="226" t="str">
        <f>IF(AND(C33="NA",D33="NA"),"NA",IF(AND(C33="Y",OR(D33="Y",D33="NA")),"Y",
IF(AND(OR(C33="Y",C33="NA"),D33="Y"),"Y","N")))</f>
        <v>N</v>
      </c>
      <c r="F33" s="237"/>
      <c r="G33" s="60"/>
      <c r="H33" s="226" t="str">
        <f>IF(AND(F33="NA",G33="NA"),"NA",IF(AND(F33="Y",OR(G33="Y",G33="NA")),"Y",
IF(AND(OR(F33="Y",F33="NA"),G33="Y"),"Y","N")))</f>
        <v>N</v>
      </c>
      <c r="I33" s="237"/>
      <c r="J33" s="60"/>
      <c r="K33" s="226" t="str">
        <f>IF(AND(I33="NA",J33="NA"),"NA",IF(AND(I33="Y",OR(J33="Y",J33="NA")),"Y",
IF(AND(OR(I33="Y",I33="NA"),J33="Y"),"Y","N")))</f>
        <v>N</v>
      </c>
      <c r="Q33" s="162"/>
      <c r="R33" s="163"/>
      <c r="S33" s="164"/>
    </row>
    <row r="34" spans="1:19" ht="39" thickBot="1" x14ac:dyDescent="0.25">
      <c r="A34" s="43" t="s">
        <v>32</v>
      </c>
      <c r="B34" s="41" t="s">
        <v>85</v>
      </c>
      <c r="C34" s="156"/>
      <c r="D34" s="63"/>
      <c r="E34" s="223">
        <f>IF(AND(OR(E35="Y",E35="R"),OR(E36="Y",E36="R"),OR(E37="Y",E37="R")),1,0)</f>
        <v>0</v>
      </c>
      <c r="F34" s="235"/>
      <c r="G34" s="63"/>
      <c r="H34" s="223">
        <f>IF(AND(OR(H35="Y",H35="R"),OR(H36="Y",H36="R"),OR(H37="Y",H37="R")),1,0)</f>
        <v>0</v>
      </c>
      <c r="I34" s="235"/>
      <c r="J34" s="63"/>
      <c r="K34" s="223">
        <f>IF(AND(OR(K35="Y",K35="R"),OR(K36="Y",K36="R"),OR(K37="Y",K37="R")),1,0)</f>
        <v>0</v>
      </c>
      <c r="Q34" s="165">
        <f>COUNTIF(C34:K34,1) + COUNTIF(C34:K34,0)</f>
        <v>3</v>
      </c>
      <c r="R34" s="166">
        <f>COUNTIF(C34:K34,1)</f>
        <v>0</v>
      </c>
      <c r="S34" s="167">
        <f>R34/Q34</f>
        <v>0</v>
      </c>
    </row>
    <row r="35" spans="1:19" ht="51" x14ac:dyDescent="0.2">
      <c r="A35" s="49" t="s">
        <v>54</v>
      </c>
      <c r="B35" s="37" t="s">
        <v>143</v>
      </c>
      <c r="C35" s="59"/>
      <c r="D35" s="59"/>
      <c r="E35" s="226" t="str">
        <f>IF(AND(C35="R",D35="R"),"R",IF(AND(C35="Y",OR(D35="Y",D35="R")),"Y",
IF(AND(OR(C35="Y",C35="R"),D35="Y"),"Y","N")))</f>
        <v>N</v>
      </c>
      <c r="F35" s="236"/>
      <c r="G35" s="59"/>
      <c r="H35" s="226" t="str">
        <f>IF(AND(F35="R",G35="R"),"R",IF(AND(F35="Y",OR(G35="Y",G35="R")),"Y",
IF(AND(OR(F35="Y",F35="R"),G35="Y"),"Y","N")))</f>
        <v>N</v>
      </c>
      <c r="I35" s="236"/>
      <c r="J35" s="59"/>
      <c r="K35" s="226" t="str">
        <f>IF(AND(I35="R",J35="R"),"R",IF(AND(I35="Y",OR(J35="Y",J35="R")),"Y",
IF(AND(OR(I35="Y",I35="R"),J35="Y"),"Y","N")))</f>
        <v>N</v>
      </c>
      <c r="Q35" s="168"/>
      <c r="R35" s="169"/>
      <c r="S35" s="170"/>
    </row>
    <row r="36" spans="1:19" ht="43.5" customHeight="1" x14ac:dyDescent="0.2">
      <c r="A36" s="50" t="s">
        <v>55</v>
      </c>
      <c r="B36" s="33" t="s">
        <v>144</v>
      </c>
      <c r="C36" s="59"/>
      <c r="D36" s="59"/>
      <c r="E36" s="226" t="str">
        <f>IF(AND(C36="R",D36="R"),"R",IF(AND(C36="Y",OR(D36="Y",D36="R")),"Y",
IF(AND(OR(C36="Y",C36="R"),D36="Y"),"Y","N")))</f>
        <v>N</v>
      </c>
      <c r="F36" s="236"/>
      <c r="G36" s="59"/>
      <c r="H36" s="226" t="str">
        <f>IF(AND(F36="R",G36="R"),"R",IF(AND(F36="Y",OR(G36="Y",G36="R")),"Y",
IF(AND(OR(F36="Y",F36="R"),G36="Y"),"Y","N")))</f>
        <v>N</v>
      </c>
      <c r="I36" s="236"/>
      <c r="J36" s="59"/>
      <c r="K36" s="226" t="str">
        <f>IF(AND(I36="R",J36="R"),"R",IF(AND(I36="Y",OR(J36="Y",J36="R")),"Y",
IF(AND(OR(I36="Y",I36="R"),J36="Y"),"Y","N")))</f>
        <v>N</v>
      </c>
      <c r="Q36" s="171"/>
      <c r="R36" s="172"/>
      <c r="S36" s="173"/>
    </row>
    <row r="37" spans="1:19" ht="39" thickBot="1" x14ac:dyDescent="0.25">
      <c r="A37" s="51" t="s">
        <v>56</v>
      </c>
      <c r="B37" s="30" t="s">
        <v>145</v>
      </c>
      <c r="C37" s="59"/>
      <c r="D37" s="59"/>
      <c r="E37" s="226" t="str">
        <f>IF(AND(C37="R",D37="R"),"R",IF(AND(C37="Y",OR(D37="Y",D37="R")),"Y",
IF(AND(OR(C37="Y",C37="R"),D37="Y"),"Y","N")))</f>
        <v>N</v>
      </c>
      <c r="F37" s="236"/>
      <c r="G37" s="59"/>
      <c r="H37" s="226" t="str">
        <f>IF(AND(F37="R",G37="R"),"R",IF(AND(F37="Y",OR(G37="Y",G37="R")),"Y",
IF(AND(OR(F37="Y",F37="R"),G37="Y"),"Y","N")))</f>
        <v>N</v>
      </c>
      <c r="I37" s="236"/>
      <c r="J37" s="59"/>
      <c r="K37" s="226" t="str">
        <f>IF(AND(I37="R",J37="R"),"R",IF(AND(I37="Y",OR(J37="Y",J37="R")),"Y",
IF(AND(OR(I37="Y",I37="R"),J37="Y"),"Y","N")))</f>
        <v>N</v>
      </c>
      <c r="Q37" s="162"/>
      <c r="R37" s="163"/>
      <c r="S37" s="164"/>
    </row>
    <row r="38" spans="1:19" ht="13.5" thickBot="1" x14ac:dyDescent="0.25">
      <c r="A38" s="43" t="s">
        <v>33</v>
      </c>
      <c r="B38" s="41" t="s">
        <v>86</v>
      </c>
      <c r="C38" s="156"/>
      <c r="D38" s="63"/>
      <c r="E38" s="223">
        <f>IF(E39="Y",1,0)</f>
        <v>0</v>
      </c>
      <c r="F38" s="235"/>
      <c r="G38" s="63"/>
      <c r="H38" s="223">
        <f>IF(H39="Y",1,0)</f>
        <v>0</v>
      </c>
      <c r="I38" s="235"/>
      <c r="J38" s="63"/>
      <c r="K38" s="223">
        <f>IF(K39="Y",1,0)</f>
        <v>0</v>
      </c>
      <c r="Q38" s="165">
        <f>COUNTIF(C38:K38,1) + COUNTIF(C38:K38,0)</f>
        <v>3</v>
      </c>
      <c r="R38" s="166">
        <f>COUNTIF(C38:K38,1)</f>
        <v>0</v>
      </c>
      <c r="S38" s="167">
        <f>R38/Q38</f>
        <v>0</v>
      </c>
    </row>
    <row r="39" spans="1:19" ht="51.75" thickBot="1" x14ac:dyDescent="0.25">
      <c r="A39" s="52" t="s">
        <v>54</v>
      </c>
      <c r="B39" s="35" t="s">
        <v>146</v>
      </c>
      <c r="C39" s="59"/>
      <c r="D39" s="59"/>
      <c r="E39" s="224" t="str">
        <f>IF(AND(C39="Y",D39="Y"),"Y","N")</f>
        <v>N</v>
      </c>
      <c r="F39" s="236"/>
      <c r="G39" s="59"/>
      <c r="H39" s="224" t="str">
        <f>IF(AND(F39="Y",G39="Y"),"Y","N")</f>
        <v>N</v>
      </c>
      <c r="I39" s="236"/>
      <c r="J39" s="59"/>
      <c r="K39" s="224" t="str">
        <f>IF(AND(I39="Y",J39="Y"),"Y","N")</f>
        <v>N</v>
      </c>
      <c r="Q39" s="180"/>
      <c r="R39" s="181"/>
      <c r="S39" s="182"/>
    </row>
    <row r="40" spans="1:19" ht="26.25" thickBot="1" x14ac:dyDescent="0.25">
      <c r="A40" s="43" t="s">
        <v>34</v>
      </c>
      <c r="B40" s="157" t="s">
        <v>87</v>
      </c>
      <c r="C40" s="156"/>
      <c r="D40" s="63"/>
      <c r="E40" s="223">
        <f>IF(E41="Y",1,(IF(E41="NA","Not applicable",0)))</f>
        <v>0</v>
      </c>
      <c r="F40" s="235"/>
      <c r="G40" s="63"/>
      <c r="H40" s="223">
        <f>IF(H41="Y",1,(IF(H41="NA","Not applicable",0)))</f>
        <v>0</v>
      </c>
      <c r="I40" s="235"/>
      <c r="J40" s="63"/>
      <c r="K40" s="223">
        <f>IF(K41="Y",1,(IF(K41="NA","Not applicable",0)))</f>
        <v>0</v>
      </c>
      <c r="Q40" s="165">
        <f>COUNTIF(C40:K40,1) + COUNTIF(C40:K40,0)</f>
        <v>3</v>
      </c>
      <c r="R40" s="166">
        <f>COUNTIF(C40:K40,1)</f>
        <v>0</v>
      </c>
      <c r="S40" s="167">
        <f>R40/Q40</f>
        <v>0</v>
      </c>
    </row>
    <row r="41" spans="1:19" ht="77.25" thickBot="1" x14ac:dyDescent="0.25">
      <c r="A41" s="52" t="s">
        <v>54</v>
      </c>
      <c r="B41" s="36" t="s">
        <v>171</v>
      </c>
      <c r="C41" s="60"/>
      <c r="D41" s="60"/>
      <c r="E41" s="226" t="str">
        <f>IF(AND(C41="NA",D41="NA"),"NA",IF(AND(C41="Y",OR(D41="Y",D41="NA")),"Y",
IF(AND(OR(C41="Y",C41="NA"),D41="Y"),"Y","N")))</f>
        <v>N</v>
      </c>
      <c r="F41" s="237"/>
      <c r="G41" s="60"/>
      <c r="H41" s="226" t="str">
        <f>IF(AND(F41="NA",G41="NA"),"NA",IF(AND(F41="Y",OR(G41="Y",G41="NA")),"Y",
IF(AND(OR(F41="Y",F41="NA"),G41="Y"),"Y","N")))</f>
        <v>N</v>
      </c>
      <c r="I41" s="237"/>
      <c r="J41" s="60"/>
      <c r="K41" s="226" t="str">
        <f>IF(AND(I41="NA",J41="NA"),"NA",IF(AND(I41="Y",OR(J41="Y",J41="NA")),"Y",
IF(AND(OR(I41="Y",I41="NA"),J41="Y"),"Y","N")))</f>
        <v>N</v>
      </c>
      <c r="Q41" s="180"/>
      <c r="R41" s="181"/>
      <c r="S41" s="182"/>
    </row>
    <row r="42" spans="1:19" ht="26.25" thickBot="1" x14ac:dyDescent="0.25">
      <c r="A42" s="43" t="s">
        <v>35</v>
      </c>
      <c r="B42" s="39" t="s">
        <v>88</v>
      </c>
      <c r="C42" s="156"/>
      <c r="D42" s="63"/>
      <c r="E42" s="223">
        <f>IF(AND(OR(E43="Y",E43="R"),OR(E44="Y",E44="R"),OR(E45="Y",E45="R")),1,0)</f>
        <v>0</v>
      </c>
      <c r="F42" s="235"/>
      <c r="G42" s="63"/>
      <c r="H42" s="223">
        <f>IF(AND(OR(H43="Y",H43="R"),OR(H44="Y",H44="R"),OR(H45="Y",H45="R")),1,0)</f>
        <v>0</v>
      </c>
      <c r="I42" s="235"/>
      <c r="J42" s="63"/>
      <c r="K42" s="223">
        <f>IF(AND(OR(K43="Y",K43="R"),OR(K44="Y",K44="R"),OR(K45="Y",K45="R")),1,0)</f>
        <v>0</v>
      </c>
      <c r="Q42" s="165">
        <f>COUNTIF(C42:K42,1) + COUNTIF(C42:K42,0)</f>
        <v>3</v>
      </c>
      <c r="R42" s="166">
        <f>COUNTIF(C42:K42,1)</f>
        <v>0</v>
      </c>
      <c r="S42" s="167">
        <f>R42/Q42</f>
        <v>0</v>
      </c>
    </row>
    <row r="43" spans="1:19" ht="38.25" x14ac:dyDescent="0.2">
      <c r="A43" s="49" t="s">
        <v>54</v>
      </c>
      <c r="B43" s="32" t="s">
        <v>147</v>
      </c>
      <c r="C43" s="59"/>
      <c r="D43" s="59"/>
      <c r="E43" s="226" t="str">
        <f>IF(AND(C43="R",D43="R"),"R",IF(AND(C43="Y",OR(D43="Y",D43="R")),"Y",
IF(AND(OR(C43="Y",C43="R"),D43="Y"),"Y","N")))</f>
        <v>N</v>
      </c>
      <c r="F43" s="236"/>
      <c r="G43" s="59"/>
      <c r="H43" s="226" t="str">
        <f>IF(AND(F43="R",G43="R"),"R",IF(AND(F43="Y",OR(G43="Y",G43="R")),"Y",
IF(AND(OR(F43="Y",F43="R"),G43="Y"),"Y","N")))</f>
        <v>N</v>
      </c>
      <c r="I43" s="236"/>
      <c r="J43" s="59"/>
      <c r="K43" s="226" t="str">
        <f>IF(AND(I43="R",J43="R"),"R",IF(AND(I43="Y",OR(J43="Y",J43="R")),"Y",
IF(AND(OR(I43="Y",I43="R"),J43="Y"),"Y","N")))</f>
        <v>N</v>
      </c>
      <c r="Q43" s="168"/>
      <c r="R43" s="169"/>
      <c r="S43" s="170"/>
    </row>
    <row r="44" spans="1:19" ht="25.5" x14ac:dyDescent="0.2">
      <c r="A44" s="50" t="s">
        <v>55</v>
      </c>
      <c r="B44" s="33" t="s">
        <v>148</v>
      </c>
      <c r="C44" s="59"/>
      <c r="D44" s="59"/>
      <c r="E44" s="226" t="str">
        <f>IF(AND(C44="R",D44="R"),"R",IF(AND(C44="Y",OR(D44="Y",D44="R")),"Y",
IF(AND(OR(C44="Y",C44="R"),D44="Y"),"Y","N")))</f>
        <v>N</v>
      </c>
      <c r="F44" s="236"/>
      <c r="G44" s="59"/>
      <c r="H44" s="226" t="str">
        <f>IF(AND(F44="R",G44="R"),"R",IF(AND(F44="Y",OR(G44="Y",G44="R")),"Y",
IF(AND(OR(F44="Y",F44="R"),G44="Y"),"Y","N")))</f>
        <v>N</v>
      </c>
      <c r="I44" s="236"/>
      <c r="J44" s="59"/>
      <c r="K44" s="226" t="str">
        <f>IF(AND(I44="R",J44="R"),"R",IF(AND(I44="Y",OR(J44="Y",J44="R")),"Y",
IF(AND(OR(I44="Y",I44="R"),J44="Y"),"Y","N")))</f>
        <v>N</v>
      </c>
      <c r="Q44" s="171"/>
      <c r="R44" s="172"/>
      <c r="S44" s="173"/>
    </row>
    <row r="45" spans="1:19" ht="13.5" thickBot="1" x14ac:dyDescent="0.25">
      <c r="A45" s="51" t="s">
        <v>56</v>
      </c>
      <c r="B45" s="34" t="s">
        <v>149</v>
      </c>
      <c r="C45" s="59"/>
      <c r="D45" s="59"/>
      <c r="E45" s="226" t="str">
        <f>IF(AND(C45="R",D45="R"),"R",IF(AND(C45="Y",OR(D45="Y",D45="R")),"Y",
IF(AND(OR(C45="Y",C45="R"),D45="Y"),"Y","N")))</f>
        <v>N</v>
      </c>
      <c r="F45" s="236"/>
      <c r="G45" s="59"/>
      <c r="H45" s="226" t="str">
        <f>IF(AND(F45="R",G45="R"),"R",IF(AND(F45="Y",OR(G45="Y",G45="R")),"Y",
IF(AND(OR(F45="Y",F45="R"),G45="Y"),"Y","N")))</f>
        <v>N</v>
      </c>
      <c r="I45" s="236"/>
      <c r="J45" s="59"/>
      <c r="K45" s="226" t="str">
        <f>IF(AND(I45="R",J45="R"),"R",IF(AND(I45="Y",OR(J45="Y",J45="R")),"Y",
IF(AND(OR(I45="Y",I45="R"),J45="Y"),"Y","N")))</f>
        <v>N</v>
      </c>
      <c r="Q45" s="162"/>
      <c r="R45" s="163"/>
      <c r="S45" s="164"/>
    </row>
    <row r="46" spans="1:19" ht="13.5" thickBot="1" x14ac:dyDescent="0.25">
      <c r="A46" s="43" t="s">
        <v>36</v>
      </c>
      <c r="B46" s="41" t="s">
        <v>89</v>
      </c>
      <c r="C46" s="156"/>
      <c r="D46" s="63"/>
      <c r="E46" s="223">
        <f>IF(E47="Y",1,0)</f>
        <v>0</v>
      </c>
      <c r="F46" s="235"/>
      <c r="G46" s="63"/>
      <c r="H46" s="223">
        <f>IF(H47="Y",1,0)</f>
        <v>0</v>
      </c>
      <c r="I46" s="235"/>
      <c r="J46" s="63"/>
      <c r="K46" s="223">
        <f>IF(K47="Y",1,0)</f>
        <v>0</v>
      </c>
      <c r="Q46" s="165">
        <f>COUNTIF(C46:K46,1) + COUNTIF(C46:K46,0)</f>
        <v>3</v>
      </c>
      <c r="R46" s="166">
        <f>COUNTIF(C46:K46,1)</f>
        <v>0</v>
      </c>
      <c r="S46" s="167">
        <f>R46/Q46</f>
        <v>0</v>
      </c>
    </row>
    <row r="47" spans="1:19" ht="51.75" thickBot="1" x14ac:dyDescent="0.25">
      <c r="A47" s="52" t="s">
        <v>54</v>
      </c>
      <c r="B47" s="35" t="s">
        <v>150</v>
      </c>
      <c r="C47" s="59"/>
      <c r="D47" s="59"/>
      <c r="E47" s="224" t="str">
        <f>IF(AND(C47="Y",D47="Y"),"Y","N")</f>
        <v>N</v>
      </c>
      <c r="F47" s="236"/>
      <c r="G47" s="59"/>
      <c r="H47" s="224" t="str">
        <f>IF(AND(F47="Y",G47="Y"),"Y","N")</f>
        <v>N</v>
      </c>
      <c r="I47" s="236"/>
      <c r="J47" s="59"/>
      <c r="K47" s="224" t="str">
        <f>IF(AND(I47="Y",J47="Y"),"Y","N")</f>
        <v>N</v>
      </c>
      <c r="Q47" s="180"/>
      <c r="R47" s="181"/>
      <c r="S47" s="182"/>
    </row>
    <row r="48" spans="1:19" ht="39" thickBot="1" x14ac:dyDescent="0.25">
      <c r="A48" s="43" t="s">
        <v>37</v>
      </c>
      <c r="B48" s="158" t="s">
        <v>90</v>
      </c>
      <c r="C48" s="156"/>
      <c r="D48" s="63"/>
      <c r="E48" s="223">
        <f>IF(AND(E49="Y",OR(E50="Y",E50="R"),OR(E51="Y",E51="R"),OR(E52="Y",E52="R")),1,0)</f>
        <v>0</v>
      </c>
      <c r="F48" s="235"/>
      <c r="G48" s="63"/>
      <c r="H48" s="223">
        <f>IF(AND(H49="Y",OR(H50="Y",H50="R"),OR(H51="Y",H51="R"),OR(H52="Y",H52="R")),1,0)</f>
        <v>0</v>
      </c>
      <c r="I48" s="235"/>
      <c r="J48" s="63"/>
      <c r="K48" s="223">
        <f>IF(AND(K49="Y",OR(K50="Y",K50="R"),OR(K51="Y",K51="R"),OR(K52="Y",K52="R")),1,0)</f>
        <v>0</v>
      </c>
      <c r="Q48" s="165">
        <f>COUNTIF(C48:K48,1) + COUNTIF(C48:K48,0)</f>
        <v>3</v>
      </c>
      <c r="R48" s="166">
        <f>COUNTIF(C48:K48,1)</f>
        <v>0</v>
      </c>
      <c r="S48" s="167">
        <f>R48/Q48</f>
        <v>0</v>
      </c>
    </row>
    <row r="49" spans="1:19" ht="89.25" x14ac:dyDescent="0.2">
      <c r="A49" s="49" t="s">
        <v>54</v>
      </c>
      <c r="B49" s="32" t="s">
        <v>151</v>
      </c>
      <c r="C49" s="59"/>
      <c r="D49" s="59"/>
      <c r="E49" s="226">
        <f>C49</f>
        <v>0</v>
      </c>
      <c r="F49" s="236"/>
      <c r="G49" s="59"/>
      <c r="H49" s="226">
        <f>F49</f>
        <v>0</v>
      </c>
      <c r="I49" s="236"/>
      <c r="J49" s="59"/>
      <c r="K49" s="226">
        <f>I49</f>
        <v>0</v>
      </c>
      <c r="Q49" s="168"/>
      <c r="R49" s="169"/>
      <c r="S49" s="170"/>
    </row>
    <row r="50" spans="1:19" x14ac:dyDescent="0.2">
      <c r="A50" s="50" t="s">
        <v>55</v>
      </c>
      <c r="B50" s="33" t="s">
        <v>152</v>
      </c>
      <c r="C50" s="59"/>
      <c r="D50" s="59"/>
      <c r="E50" s="226" t="str">
        <f>IF(AND(C50="R",D50="R"),"R",IF(AND(C50="Y",OR(D50="Y",D50="R")),"Y",
IF(AND(OR(C50="Y",C50="R"),D50="Y"),"Y","N")))</f>
        <v>N</v>
      </c>
      <c r="F50" s="236"/>
      <c r="G50" s="59"/>
      <c r="H50" s="226" t="str">
        <f>IF(AND(F50="R",G50="R"),"R",IF(AND(F50="Y",OR(G50="Y",G50="R")),"Y",
IF(AND(OR(F50="Y",F50="R"),G50="Y"),"Y","N")))</f>
        <v>N</v>
      </c>
      <c r="I50" s="236"/>
      <c r="J50" s="59"/>
      <c r="K50" s="226" t="str">
        <f>IF(AND(I50="R",J50="R"),"R",IF(AND(I50="Y",OR(J50="Y",J50="R")),"Y",
IF(AND(OR(I50="Y",I50="R"),J50="Y"),"Y","N")))</f>
        <v>N</v>
      </c>
      <c r="Q50" s="171"/>
      <c r="R50" s="172"/>
      <c r="S50" s="173"/>
    </row>
    <row r="51" spans="1:19" x14ac:dyDescent="0.2">
      <c r="A51" s="50" t="s">
        <v>56</v>
      </c>
      <c r="B51" s="31" t="s">
        <v>153</v>
      </c>
      <c r="C51" s="59"/>
      <c r="D51" s="59"/>
      <c r="E51" s="226" t="str">
        <f>IF(AND(C51="R",D51="R"),"R",IF(AND(C51="Y",OR(D51="Y",D51="R")),"Y",
IF(AND(OR(C51="Y",C51="R"),D51="Y"),"Y","N")))</f>
        <v>N</v>
      </c>
      <c r="F51" s="236"/>
      <c r="G51" s="59"/>
      <c r="H51" s="226" t="str">
        <f>IF(AND(F51="R",G51="R"),"R",IF(AND(F51="Y",OR(G51="Y",G51="R")),"Y",
IF(AND(OR(F51="Y",F51="R"),G51="Y"),"Y","N")))</f>
        <v>N</v>
      </c>
      <c r="I51" s="236"/>
      <c r="J51" s="59"/>
      <c r="K51" s="226" t="str">
        <f>IF(AND(I51="R",J51="R"),"R",IF(AND(I51="Y",OR(J51="Y",J51="R")),"Y",
IF(AND(OR(I51="Y",I51="R"),J51="Y"),"Y","N")))</f>
        <v>N</v>
      </c>
      <c r="Q51" s="171"/>
      <c r="R51" s="172"/>
      <c r="S51" s="173"/>
    </row>
    <row r="52" spans="1:19" ht="13.5" thickBot="1" x14ac:dyDescent="0.25">
      <c r="A52" s="51" t="s">
        <v>57</v>
      </c>
      <c r="B52" s="34" t="s">
        <v>154</v>
      </c>
      <c r="C52" s="59"/>
      <c r="D52" s="59"/>
      <c r="E52" s="226" t="str">
        <f>IF(AND(C52="R",D52="R"),"R",IF(AND(C52="Y",OR(D52="Y",D52="R")),"Y",
IF(AND(OR(C52="Y",C52="R"),D52="Y"),"Y","N")))</f>
        <v>N</v>
      </c>
      <c r="F52" s="236"/>
      <c r="G52" s="59"/>
      <c r="H52" s="226" t="str">
        <f>IF(AND(F52="R",G52="R"),"R",IF(AND(F52="Y",OR(G52="Y",G52="R")),"Y",
IF(AND(OR(F52="Y",F52="R"),G52="Y"),"Y","N")))</f>
        <v>N</v>
      </c>
      <c r="I52" s="236"/>
      <c r="J52" s="59"/>
      <c r="K52" s="226" t="str">
        <f>IF(AND(I52="R",J52="R"),"R",IF(AND(I52="Y",OR(J52="Y",J52="R")),"Y",
IF(AND(OR(I52="Y",I52="R"),J52="Y"),"Y","N")))</f>
        <v>N</v>
      </c>
      <c r="Q52" s="162"/>
      <c r="R52" s="163"/>
      <c r="S52" s="164"/>
    </row>
    <row r="53" spans="1:19" ht="26.25" thickBot="1" x14ac:dyDescent="0.25">
      <c r="A53" s="43" t="s">
        <v>38</v>
      </c>
      <c r="B53" s="41" t="s">
        <v>91</v>
      </c>
      <c r="C53" s="156"/>
      <c r="D53" s="63"/>
      <c r="E53" s="223">
        <f>IF(AND(E54="Y",E55="Y"),1,0)</f>
        <v>0</v>
      </c>
      <c r="F53" s="235"/>
      <c r="G53" s="63"/>
      <c r="H53" s="223">
        <f>IF(AND(H54="Y",H55="Y"),1,0)</f>
        <v>0</v>
      </c>
      <c r="I53" s="235"/>
      <c r="J53" s="63"/>
      <c r="K53" s="223">
        <f>IF(AND(K54="Y",K55="Y"),1,0)</f>
        <v>0</v>
      </c>
      <c r="Q53" s="165">
        <f>COUNTIF(C53:K53,1) + COUNTIF(C53:K53,0)</f>
        <v>3</v>
      </c>
      <c r="R53" s="166">
        <f>COUNTIF(C53:K53,1)</f>
        <v>0</v>
      </c>
      <c r="S53" s="167">
        <f>R53/Q53</f>
        <v>0</v>
      </c>
    </row>
    <row r="54" spans="1:19" ht="63.75" x14ac:dyDescent="0.2">
      <c r="A54" s="49" t="s">
        <v>54</v>
      </c>
      <c r="B54" s="32" t="s">
        <v>155</v>
      </c>
      <c r="C54" s="59"/>
      <c r="D54" s="59"/>
      <c r="E54" s="224" t="str">
        <f>IF(AND(C54="Y",D54="Y"),"Y","N")</f>
        <v>N</v>
      </c>
      <c r="F54" s="236"/>
      <c r="G54" s="59"/>
      <c r="H54" s="224" t="str">
        <f>IF(AND(F54="Y",G54="Y"),"Y","N")</f>
        <v>N</v>
      </c>
      <c r="I54" s="236"/>
      <c r="J54" s="59"/>
      <c r="K54" s="224" t="str">
        <f>IF(AND(I54="Y",J54="Y"),"Y","N")</f>
        <v>N</v>
      </c>
      <c r="Q54" s="168"/>
      <c r="R54" s="169"/>
      <c r="S54" s="170"/>
    </row>
    <row r="55" spans="1:19" ht="26.25" thickBot="1" x14ac:dyDescent="0.25">
      <c r="A55" s="51" t="s">
        <v>55</v>
      </c>
      <c r="B55" s="34" t="s">
        <v>92</v>
      </c>
      <c r="C55" s="59"/>
      <c r="D55" s="59"/>
      <c r="E55" s="224" t="str">
        <f>IF(AND(C55="Y",D55="Y"),"Y","N")</f>
        <v>N</v>
      </c>
      <c r="F55" s="236"/>
      <c r="G55" s="59"/>
      <c r="H55" s="224" t="str">
        <f>IF(AND(F55="Y",G55="Y"),"Y","N")</f>
        <v>N</v>
      </c>
      <c r="I55" s="236"/>
      <c r="J55" s="59"/>
      <c r="K55" s="224" t="str">
        <f>IF(AND(I55="Y",J55="Y"),"Y","N")</f>
        <v>N</v>
      </c>
      <c r="Q55" s="162"/>
      <c r="R55" s="163"/>
      <c r="S55" s="164"/>
    </row>
    <row r="56" spans="1:19" ht="13.5" thickBot="1" x14ac:dyDescent="0.25">
      <c r="A56" s="43">
        <v>8</v>
      </c>
      <c r="B56" s="41" t="s">
        <v>93</v>
      </c>
      <c r="C56" s="156"/>
      <c r="D56" s="63"/>
      <c r="E56" s="223">
        <f>IF(E57="Y",1,0)</f>
        <v>0</v>
      </c>
      <c r="F56" s="235"/>
      <c r="G56" s="63"/>
      <c r="H56" s="223">
        <f>IF(H57="Y",1,0)</f>
        <v>0</v>
      </c>
      <c r="I56" s="235"/>
      <c r="J56" s="63"/>
      <c r="K56" s="223">
        <f>IF(K57="Y",1,0)</f>
        <v>0</v>
      </c>
      <c r="Q56" s="165">
        <f>COUNTIF(C56:K56,1) + COUNTIF(C56:K56,0)</f>
        <v>3</v>
      </c>
      <c r="R56" s="166">
        <f>COUNTIF(C56:K56,1)</f>
        <v>0</v>
      </c>
      <c r="S56" s="167">
        <f>R56/Q56</f>
        <v>0</v>
      </c>
    </row>
    <row r="57" spans="1:19" ht="51.75" thickBot="1" x14ac:dyDescent="0.25">
      <c r="A57" s="52" t="s">
        <v>54</v>
      </c>
      <c r="B57" s="35" t="s">
        <v>227</v>
      </c>
      <c r="C57" s="59"/>
      <c r="D57" s="59"/>
      <c r="E57" s="224" t="str">
        <f>IF(AND(C57="Y",D57="Y"),"Y","N")</f>
        <v>N</v>
      </c>
      <c r="F57" s="236"/>
      <c r="G57" s="59"/>
      <c r="H57" s="224" t="str">
        <f>IF(AND(F57="Y",G57="Y"),"Y","N")</f>
        <v>N</v>
      </c>
      <c r="I57" s="236"/>
      <c r="J57" s="59"/>
      <c r="K57" s="224" t="str">
        <f>IF(AND(I57="Y",J57="Y"),"Y","N")</f>
        <v>N</v>
      </c>
      <c r="Q57" s="180"/>
      <c r="R57" s="181"/>
      <c r="S57" s="182"/>
    </row>
    <row r="58" spans="1:19" ht="39" thickBot="1" x14ac:dyDescent="0.25">
      <c r="A58" s="43">
        <v>9</v>
      </c>
      <c r="B58" s="157" t="s">
        <v>94</v>
      </c>
      <c r="C58" s="156"/>
      <c r="D58" s="63"/>
      <c r="E58" s="223">
        <f>IF(AND(E59="Y",OR(E60="Y",E60="NA"),OR(E61="Y",E61="NA"),OR(E62="Y",E62="NA")),1,0)</f>
        <v>0</v>
      </c>
      <c r="F58" s="235"/>
      <c r="G58" s="63"/>
      <c r="H58" s="223">
        <f>IF(AND(H59="Y",OR(H60="Y",H60="NA"),OR(H61="Y",H61="NA"),OR(H62="Y",H62="NA")),1,0)</f>
        <v>0</v>
      </c>
      <c r="I58" s="235"/>
      <c r="J58" s="63"/>
      <c r="K58" s="223">
        <f>IF(AND(K59="Y",OR(K60="Y",K60="NA"),OR(K61="Y",K61="NA"),OR(K62="Y",K62="NA")),1,0)</f>
        <v>0</v>
      </c>
      <c r="Q58" s="165">
        <f>COUNTIF(C58:K58,1) + COUNTIF(C58:K58,0)</f>
        <v>3</v>
      </c>
      <c r="R58" s="166">
        <f>COUNTIF(C58:K58,1)</f>
        <v>0</v>
      </c>
      <c r="S58" s="167">
        <f>R58/Q58</f>
        <v>0</v>
      </c>
    </row>
    <row r="59" spans="1:19" ht="127.5" x14ac:dyDescent="0.2">
      <c r="A59" s="49" t="s">
        <v>54</v>
      </c>
      <c r="B59" s="32" t="s">
        <v>156</v>
      </c>
      <c r="C59" s="59"/>
      <c r="D59" s="59"/>
      <c r="E59" s="224" t="str">
        <f>IF(AND(C59="Y",D59="Y"),"Y","N")</f>
        <v>N</v>
      </c>
      <c r="F59" s="236"/>
      <c r="G59" s="59"/>
      <c r="H59" s="224" t="str">
        <f>IF(AND(F59="Y",G59="Y"),"Y","N")</f>
        <v>N</v>
      </c>
      <c r="I59" s="236"/>
      <c r="J59" s="59"/>
      <c r="K59" s="224" t="str">
        <f>IF(AND(I59="Y",J59="Y"),"Y","N")</f>
        <v>N</v>
      </c>
      <c r="Q59" s="168"/>
      <c r="R59" s="169"/>
      <c r="S59" s="170"/>
    </row>
    <row r="60" spans="1:19" ht="38.25" x14ac:dyDescent="0.2">
      <c r="A60" s="49" t="s">
        <v>55</v>
      </c>
      <c r="B60" s="32" t="s">
        <v>172</v>
      </c>
      <c r="C60" s="60"/>
      <c r="D60" s="60"/>
      <c r="E60" s="226" t="str">
        <f>IF(AND(C60="NA",D60="NA"),"NA",IF(AND(C60="Y",OR(D60="Y",D60="NA")),"Y",
IF(AND(OR(C60="Y",C60="NA"),D60="Y"),"Y","N")))</f>
        <v>N</v>
      </c>
      <c r="F60" s="237"/>
      <c r="G60" s="60"/>
      <c r="H60" s="226" t="str">
        <f>IF(AND(F60="NA",G60="NA"),"NA",IF(AND(F60="Y",OR(G60="Y",G60="NA")),"Y",
IF(AND(OR(F60="Y",F60="NA"),G60="Y"),"Y","N")))</f>
        <v>N</v>
      </c>
      <c r="I60" s="237"/>
      <c r="J60" s="60"/>
      <c r="K60" s="226" t="str">
        <f>IF(AND(I60="NA",J60="NA"),"NA",IF(AND(I60="Y",OR(J60="Y",J60="NA")),"Y",
IF(AND(OR(I60="Y",I60="NA"),J60="Y"),"Y","N")))</f>
        <v>N</v>
      </c>
      <c r="Q60" s="171"/>
      <c r="R60" s="172"/>
      <c r="S60" s="173"/>
    </row>
    <row r="61" spans="1:19" ht="51" x14ac:dyDescent="0.2">
      <c r="A61" s="50" t="s">
        <v>56</v>
      </c>
      <c r="B61" s="31" t="s">
        <v>229</v>
      </c>
      <c r="C61" s="60"/>
      <c r="D61" s="60"/>
      <c r="E61" s="226" t="str">
        <f>IF(AND(C61="NA",D61="NA"),"NA",IF(AND(C61="Y",OR(D61="Y",D61="NA")),"Y",
IF(AND(OR(C61="Y",C61="NA"),D61="Y"),"Y","N")))</f>
        <v>N</v>
      </c>
      <c r="F61" s="237"/>
      <c r="G61" s="60"/>
      <c r="H61" s="226" t="str">
        <f>IF(AND(F61="NA",G61="NA"),"NA",IF(AND(F61="Y",OR(G61="Y",G61="NA")),"Y",
IF(AND(OR(F61="Y",F61="NA"),G61="Y"),"Y","N")))</f>
        <v>N</v>
      </c>
      <c r="I61" s="237"/>
      <c r="J61" s="60"/>
      <c r="K61" s="226" t="str">
        <f>IF(AND(I61="NA",J61="NA"),"NA",IF(AND(I61="Y",OR(J61="Y",J61="NA")),"Y",
IF(AND(OR(I61="Y",I61="NA"),J61="Y"),"Y","N")))</f>
        <v>N</v>
      </c>
      <c r="Q61" s="171"/>
      <c r="R61" s="172"/>
      <c r="S61" s="173"/>
    </row>
    <row r="62" spans="1:19" ht="39" thickBot="1" x14ac:dyDescent="0.25">
      <c r="A62" s="51" t="s">
        <v>57</v>
      </c>
      <c r="B62" s="34" t="s">
        <v>157</v>
      </c>
      <c r="C62" s="60"/>
      <c r="D62" s="60"/>
      <c r="E62" s="226" t="str">
        <f>IF(AND(C62="NA",D62="NA"),"NA",IF(AND(C62="Y",OR(D62="Y",D62="NA")),"Y",
IF(AND(OR(C62="Y",C62="NA"),D62="Y"),"Y","N")))</f>
        <v>N</v>
      </c>
      <c r="F62" s="237"/>
      <c r="G62" s="60"/>
      <c r="H62" s="226" t="str">
        <f>IF(AND(F62="NA",G62="NA"),"NA",IF(AND(F62="Y",OR(G62="Y",G62="NA")),"Y",
IF(AND(OR(F62="Y",F62="NA"),G62="Y"),"Y","N")))</f>
        <v>N</v>
      </c>
      <c r="I62" s="237"/>
      <c r="J62" s="60"/>
      <c r="K62" s="226" t="str">
        <f>IF(AND(I62="NA",J62="NA"),"NA",IF(AND(I62="Y",OR(J62="Y",J62="NA")),"Y",
IF(AND(OR(I62="Y",I62="NA"),J62="Y"),"Y","N")))</f>
        <v>N</v>
      </c>
      <c r="Q62" s="162"/>
      <c r="R62" s="163"/>
      <c r="S62" s="164"/>
    </row>
    <row r="63" spans="1:19" ht="13.5" thickBot="1" x14ac:dyDescent="0.25">
      <c r="A63" s="43" t="s">
        <v>39</v>
      </c>
      <c r="B63" s="157" t="s">
        <v>95</v>
      </c>
      <c r="C63" s="156"/>
      <c r="D63" s="63"/>
      <c r="E63" s="223">
        <f>IF(AND(OR(E64="Y",E64="NA"),OR(E65="Y",E65="NA"),OR(E66="Y",E66="NA")),1,0)</f>
        <v>0</v>
      </c>
      <c r="F63" s="235"/>
      <c r="G63" s="63"/>
      <c r="H63" s="223">
        <f>IF(AND(OR(H64="Y",H64="NA"),OR(H65="Y",H65="NA"),OR(H66="Y",H66="NA")),1,0)</f>
        <v>0</v>
      </c>
      <c r="I63" s="235"/>
      <c r="J63" s="63"/>
      <c r="K63" s="223">
        <f>IF(AND(OR(K64="Y",K64="NA"),OR(K65="Y",K65="NA"),OR(K66="Y",K66="NA")),1,0)</f>
        <v>0</v>
      </c>
      <c r="Q63" s="165">
        <f>COUNTIF(C63:K63,1) + COUNTIF(C63:K63,0)</f>
        <v>3</v>
      </c>
      <c r="R63" s="166">
        <f>COUNTIF(C63:K63,1)</f>
        <v>0</v>
      </c>
      <c r="S63" s="167">
        <f>R63/Q63</f>
        <v>0</v>
      </c>
    </row>
    <row r="64" spans="1:19" ht="63.75" x14ac:dyDescent="0.2">
      <c r="A64" s="49" t="s">
        <v>54</v>
      </c>
      <c r="B64" s="32" t="s">
        <v>158</v>
      </c>
      <c r="C64" s="60"/>
      <c r="D64" s="71" t="s">
        <v>133</v>
      </c>
      <c r="E64" s="224">
        <f t="shared" ref="E64:E65" si="0">C64</f>
        <v>0</v>
      </c>
      <c r="F64" s="237"/>
      <c r="G64" s="71" t="s">
        <v>133</v>
      </c>
      <c r="H64" s="224">
        <f t="shared" ref="H64:H66" si="1">F64</f>
        <v>0</v>
      </c>
      <c r="I64" s="237"/>
      <c r="J64" s="71" t="s">
        <v>133</v>
      </c>
      <c r="K64" s="224">
        <f t="shared" ref="K64:K66" si="2">I64</f>
        <v>0</v>
      </c>
      <c r="Q64" s="168"/>
      <c r="R64" s="169"/>
      <c r="S64" s="170"/>
    </row>
    <row r="65" spans="1:19" ht="25.5" x14ac:dyDescent="0.2">
      <c r="A65" s="50" t="s">
        <v>55</v>
      </c>
      <c r="B65" s="31" t="s">
        <v>159</v>
      </c>
      <c r="C65" s="60"/>
      <c r="D65" s="69" t="s">
        <v>133</v>
      </c>
      <c r="E65" s="224">
        <f t="shared" si="0"/>
        <v>0</v>
      </c>
      <c r="F65" s="237"/>
      <c r="G65" s="69" t="s">
        <v>133</v>
      </c>
      <c r="H65" s="224">
        <f t="shared" si="1"/>
        <v>0</v>
      </c>
      <c r="I65" s="237"/>
      <c r="J65" s="69" t="s">
        <v>133</v>
      </c>
      <c r="K65" s="224">
        <f t="shared" si="2"/>
        <v>0</v>
      </c>
      <c r="Q65" s="186"/>
      <c r="R65" s="187"/>
      <c r="S65" s="188"/>
    </row>
    <row r="66" spans="1:19" ht="30.75" customHeight="1" thickBot="1" x14ac:dyDescent="0.25">
      <c r="A66" s="50" t="s">
        <v>56</v>
      </c>
      <c r="B66" s="31" t="s">
        <v>160</v>
      </c>
      <c r="C66" s="60"/>
      <c r="D66" s="69" t="s">
        <v>133</v>
      </c>
      <c r="E66" s="224">
        <f t="shared" ref="E66:E73" si="3">C66</f>
        <v>0</v>
      </c>
      <c r="F66" s="237"/>
      <c r="G66" s="69" t="s">
        <v>133</v>
      </c>
      <c r="H66" s="224">
        <f t="shared" si="1"/>
        <v>0</v>
      </c>
      <c r="I66" s="237"/>
      <c r="J66" s="69" t="s">
        <v>133</v>
      </c>
      <c r="K66" s="224">
        <f t="shared" si="2"/>
        <v>0</v>
      </c>
      <c r="Q66" s="162"/>
      <c r="R66" s="163"/>
      <c r="S66" s="164"/>
    </row>
    <row r="67" spans="1:19" ht="26.25" thickBot="1" x14ac:dyDescent="0.25">
      <c r="A67" s="43" t="s">
        <v>16</v>
      </c>
      <c r="B67" s="39" t="s">
        <v>96</v>
      </c>
      <c r="C67" s="156"/>
      <c r="D67" s="63"/>
      <c r="E67" s="223">
        <f>IF(AND(E68="Y",OR(E69="Y",E69="NA"),OR(E70="Y",E70="NA"),E71="Y",OR(E72="Y",E72="NA"),E73="Y"),1,0)</f>
        <v>0</v>
      </c>
      <c r="F67" s="235"/>
      <c r="G67" s="63"/>
      <c r="H67" s="223">
        <f>IF(AND(H68="Y",OR(H69="Y",H69="NA"),OR(H70="Y",H70="NA"),H71="Y",OR(H72="Y",H72="NA"),H73="Y"),1,0)</f>
        <v>0</v>
      </c>
      <c r="I67" s="235"/>
      <c r="J67" s="63"/>
      <c r="K67" s="223">
        <f>IF(AND(K68="Y",OR(K69="Y",K69="NA"),OR(K70="Y",K70="NA"),K71="Y",OR(K72="Y",K72="NA"),K73="Y"),1,0)</f>
        <v>0</v>
      </c>
      <c r="Q67" s="165">
        <f>COUNTIF(C67:K67,1) + COUNTIF(C67:K67,0)</f>
        <v>3</v>
      </c>
      <c r="R67" s="166">
        <f>COUNTIF(C67:K67,1)</f>
        <v>0</v>
      </c>
      <c r="S67" s="167">
        <f>R67/Q67</f>
        <v>0</v>
      </c>
    </row>
    <row r="68" spans="1:19" ht="38.25" x14ac:dyDescent="0.2">
      <c r="A68" s="49" t="s">
        <v>54</v>
      </c>
      <c r="B68" s="32" t="s">
        <v>161</v>
      </c>
      <c r="C68" s="59"/>
      <c r="D68" s="71" t="s">
        <v>133</v>
      </c>
      <c r="E68" s="224">
        <f t="shared" si="3"/>
        <v>0</v>
      </c>
      <c r="F68" s="236"/>
      <c r="G68" s="71" t="s">
        <v>133</v>
      </c>
      <c r="H68" s="224">
        <f t="shared" ref="H68:H73" si="4">F68</f>
        <v>0</v>
      </c>
      <c r="I68" s="236"/>
      <c r="J68" s="71" t="s">
        <v>133</v>
      </c>
      <c r="K68" s="224">
        <f t="shared" ref="K68:K73" si="5">I68</f>
        <v>0</v>
      </c>
      <c r="Q68" s="168"/>
      <c r="R68" s="169"/>
      <c r="S68" s="170"/>
    </row>
    <row r="69" spans="1:19" ht="89.25" x14ac:dyDescent="0.2">
      <c r="A69" s="50" t="s">
        <v>55</v>
      </c>
      <c r="B69" s="33" t="s">
        <v>162</v>
      </c>
      <c r="C69" s="60"/>
      <c r="D69" s="69" t="s">
        <v>133</v>
      </c>
      <c r="E69" s="225">
        <f t="shared" si="3"/>
        <v>0</v>
      </c>
      <c r="F69" s="237"/>
      <c r="G69" s="69" t="s">
        <v>133</v>
      </c>
      <c r="H69" s="225">
        <f t="shared" si="4"/>
        <v>0</v>
      </c>
      <c r="I69" s="237"/>
      <c r="J69" s="69" t="s">
        <v>133</v>
      </c>
      <c r="K69" s="225">
        <f t="shared" si="5"/>
        <v>0</v>
      </c>
      <c r="Q69" s="171"/>
      <c r="R69" s="172"/>
      <c r="S69" s="173"/>
    </row>
    <row r="70" spans="1:19" ht="114.75" x14ac:dyDescent="0.2">
      <c r="A70" s="50" t="s">
        <v>56</v>
      </c>
      <c r="B70" s="31" t="s">
        <v>163</v>
      </c>
      <c r="C70" s="60"/>
      <c r="D70" s="69" t="s">
        <v>133</v>
      </c>
      <c r="E70" s="225">
        <f t="shared" si="3"/>
        <v>0</v>
      </c>
      <c r="F70" s="237"/>
      <c r="G70" s="69" t="s">
        <v>133</v>
      </c>
      <c r="H70" s="225">
        <f t="shared" si="4"/>
        <v>0</v>
      </c>
      <c r="I70" s="237"/>
      <c r="J70" s="69" t="s">
        <v>133</v>
      </c>
      <c r="K70" s="225">
        <f t="shared" si="5"/>
        <v>0</v>
      </c>
      <c r="Q70" s="162"/>
      <c r="R70" s="163"/>
      <c r="S70" s="164"/>
    </row>
    <row r="71" spans="1:19" ht="63.75" x14ac:dyDescent="0.2">
      <c r="A71" s="50" t="s">
        <v>57</v>
      </c>
      <c r="B71" s="31" t="s">
        <v>164</v>
      </c>
      <c r="C71" s="59"/>
      <c r="D71" s="69" t="s">
        <v>133</v>
      </c>
      <c r="E71" s="225">
        <f t="shared" si="3"/>
        <v>0</v>
      </c>
      <c r="F71" s="236"/>
      <c r="G71" s="69" t="s">
        <v>133</v>
      </c>
      <c r="H71" s="225">
        <f t="shared" si="4"/>
        <v>0</v>
      </c>
      <c r="I71" s="236"/>
      <c r="J71" s="69" t="s">
        <v>133</v>
      </c>
      <c r="K71" s="225">
        <f t="shared" si="5"/>
        <v>0</v>
      </c>
      <c r="Q71" s="171"/>
      <c r="R71" s="172"/>
      <c r="S71" s="173"/>
    </row>
    <row r="72" spans="1:19" ht="25.5" x14ac:dyDescent="0.2">
      <c r="A72" s="50" t="s">
        <v>63</v>
      </c>
      <c r="B72" s="31" t="s">
        <v>165</v>
      </c>
      <c r="C72" s="60"/>
      <c r="D72" s="69" t="s">
        <v>133</v>
      </c>
      <c r="E72" s="225">
        <f t="shared" si="3"/>
        <v>0</v>
      </c>
      <c r="F72" s="237"/>
      <c r="G72" s="69" t="s">
        <v>133</v>
      </c>
      <c r="H72" s="225">
        <f t="shared" si="4"/>
        <v>0</v>
      </c>
      <c r="I72" s="237"/>
      <c r="J72" s="69" t="s">
        <v>133</v>
      </c>
      <c r="K72" s="225">
        <f t="shared" si="5"/>
        <v>0</v>
      </c>
      <c r="Q72" s="171"/>
      <c r="R72" s="172"/>
      <c r="S72" s="173"/>
    </row>
    <row r="73" spans="1:19" ht="51.75" thickBot="1" x14ac:dyDescent="0.25">
      <c r="A73" s="51" t="s">
        <v>65</v>
      </c>
      <c r="B73" s="34" t="s">
        <v>166</v>
      </c>
      <c r="C73" s="59"/>
      <c r="D73" s="72" t="s">
        <v>133</v>
      </c>
      <c r="E73" s="228">
        <f t="shared" si="3"/>
        <v>0</v>
      </c>
      <c r="F73" s="236"/>
      <c r="G73" s="72" t="s">
        <v>133</v>
      </c>
      <c r="H73" s="228">
        <f t="shared" si="4"/>
        <v>0</v>
      </c>
      <c r="I73" s="236"/>
      <c r="J73" s="72" t="s">
        <v>133</v>
      </c>
      <c r="K73" s="228">
        <f t="shared" si="5"/>
        <v>0</v>
      </c>
      <c r="Q73" s="186"/>
      <c r="R73" s="187"/>
      <c r="S73" s="188"/>
    </row>
    <row r="74" spans="1:19" ht="13.5" thickBot="1" x14ac:dyDescent="0.25">
      <c r="A74" s="43" t="s">
        <v>17</v>
      </c>
      <c r="B74" s="39" t="s">
        <v>97</v>
      </c>
      <c r="C74" s="156"/>
      <c r="D74" s="63"/>
      <c r="E74" s="223">
        <f>IF(E75="Y",1,0)</f>
        <v>0</v>
      </c>
      <c r="F74" s="235"/>
      <c r="G74" s="63"/>
      <c r="H74" s="223">
        <f>IF(H75="Y",1,0)</f>
        <v>0</v>
      </c>
      <c r="I74" s="235"/>
      <c r="J74" s="63"/>
      <c r="K74" s="223">
        <f>IF(K75="Y",1,0)</f>
        <v>0</v>
      </c>
      <c r="Q74" s="165">
        <f>COUNTIF(C74:K74,1) + COUNTIF(C74:K74,0)</f>
        <v>3</v>
      </c>
      <c r="R74" s="166">
        <f>COUNTIF(C74:K74,1)</f>
        <v>0</v>
      </c>
      <c r="S74" s="167">
        <f>R74/Q74</f>
        <v>0</v>
      </c>
    </row>
    <row r="75" spans="1:19" ht="64.5" thickBot="1" x14ac:dyDescent="0.25">
      <c r="A75" s="52" t="s">
        <v>98</v>
      </c>
      <c r="B75" s="35" t="s">
        <v>167</v>
      </c>
      <c r="C75" s="73" t="s">
        <v>133</v>
      </c>
      <c r="D75" s="59"/>
      <c r="E75" s="229">
        <f>D75</f>
        <v>0</v>
      </c>
      <c r="F75" s="239" t="s">
        <v>133</v>
      </c>
      <c r="G75" s="59"/>
      <c r="H75" s="229">
        <f>G75</f>
        <v>0</v>
      </c>
      <c r="I75" s="239" t="s">
        <v>133</v>
      </c>
      <c r="J75" s="59"/>
      <c r="K75" s="229">
        <f>J75</f>
        <v>0</v>
      </c>
      <c r="Q75" s="186"/>
      <c r="R75" s="187"/>
      <c r="S75" s="188"/>
    </row>
    <row r="76" spans="1:19" ht="51.75" thickBot="1" x14ac:dyDescent="0.25">
      <c r="A76" s="43" t="s">
        <v>18</v>
      </c>
      <c r="B76" s="39" t="s">
        <v>99</v>
      </c>
      <c r="C76" s="156"/>
      <c r="D76" s="63"/>
      <c r="E76" s="223">
        <f>IF(AND(E77="Y",E78="Y"),1,0)</f>
        <v>0</v>
      </c>
      <c r="F76" s="235"/>
      <c r="G76" s="63"/>
      <c r="H76" s="223">
        <f>IF(AND(H77="Y",H78="Y"),1,0)</f>
        <v>0</v>
      </c>
      <c r="I76" s="235"/>
      <c r="J76" s="63"/>
      <c r="K76" s="223">
        <f>IF(AND(K77="Y",K78="Y"),1,0)</f>
        <v>0</v>
      </c>
      <c r="Q76" s="165">
        <f>COUNTIF(C76:K76,1) + COUNTIF(C76:K76,0)</f>
        <v>3</v>
      </c>
      <c r="R76" s="166">
        <f>COUNTIF(C76:K76,1)</f>
        <v>0</v>
      </c>
      <c r="S76" s="167">
        <f>R76/Q76</f>
        <v>0</v>
      </c>
    </row>
    <row r="77" spans="1:19" ht="25.5" x14ac:dyDescent="0.2">
      <c r="A77" s="49" t="s">
        <v>54</v>
      </c>
      <c r="B77" s="32" t="s">
        <v>186</v>
      </c>
      <c r="C77" s="59"/>
      <c r="D77" s="59"/>
      <c r="E77" s="224" t="str">
        <f>IF(AND(C77="Y",D77="Y"),"Y","N")</f>
        <v>N</v>
      </c>
      <c r="F77" s="236"/>
      <c r="G77" s="59"/>
      <c r="H77" s="224" t="str">
        <f>IF(AND(F77="Y",G77="Y"),"Y","N")</f>
        <v>N</v>
      </c>
      <c r="I77" s="236"/>
      <c r="J77" s="59"/>
      <c r="K77" s="224" t="str">
        <f>IF(AND(I77="Y",J77="Y"),"Y","N")</f>
        <v>N</v>
      </c>
      <c r="Q77" s="195"/>
      <c r="R77" s="196"/>
      <c r="S77" s="197"/>
    </row>
    <row r="78" spans="1:19" ht="38.25" x14ac:dyDescent="0.2">
      <c r="A78" s="50" t="s">
        <v>55</v>
      </c>
      <c r="B78" s="31" t="s">
        <v>168</v>
      </c>
      <c r="C78" s="59"/>
      <c r="D78" s="59"/>
      <c r="E78" s="224" t="str">
        <f>IF(AND(C78="Y",D78="Y"),"Y","N")</f>
        <v>N</v>
      </c>
      <c r="F78" s="236"/>
      <c r="G78" s="59"/>
      <c r="H78" s="224" t="str">
        <f>IF(AND(F78="Y",G78="Y"),"Y","N")</f>
        <v>N</v>
      </c>
      <c r="I78" s="236"/>
      <c r="J78" s="59"/>
      <c r="K78" s="224" t="str">
        <f>IF(AND(I78="Y",J78="Y"),"Y","N")</f>
        <v>N</v>
      </c>
      <c r="Q78" s="186"/>
      <c r="R78" s="187"/>
      <c r="S78" s="188"/>
    </row>
    <row r="79" spans="1:19" ht="51.75" thickBot="1" x14ac:dyDescent="0.25">
      <c r="A79" s="51" t="s">
        <v>56</v>
      </c>
      <c r="B79" s="34" t="s">
        <v>169</v>
      </c>
      <c r="C79" s="59"/>
      <c r="D79" s="59"/>
      <c r="E79" s="224" t="str">
        <f>IF(AND(C79="Y",D79="Y"),"Y","N")</f>
        <v>N</v>
      </c>
      <c r="F79" s="236"/>
      <c r="G79" s="59"/>
      <c r="H79" s="224" t="str">
        <f>IF(AND(F79="Y",G79="Y"),"Y","N")</f>
        <v>N</v>
      </c>
      <c r="I79" s="236"/>
      <c r="J79" s="59"/>
      <c r="K79" s="224" t="str">
        <f>IF(AND(I79="Y",J79="Y"),"Y","N")</f>
        <v>N</v>
      </c>
      <c r="Q79" s="168"/>
      <c r="R79" s="169"/>
      <c r="S79" s="170"/>
    </row>
    <row r="80" spans="1:19" ht="26.25" thickBot="1" x14ac:dyDescent="0.25">
      <c r="A80" s="43" t="s">
        <v>19</v>
      </c>
      <c r="B80" s="39" t="s">
        <v>101</v>
      </c>
      <c r="C80" s="156"/>
      <c r="D80" s="63"/>
      <c r="E80" s="223">
        <f>IF(E81="Y",1,(IF(E81="NA","Not applicable",0)))</f>
        <v>0</v>
      </c>
      <c r="F80" s="235"/>
      <c r="G80" s="63"/>
      <c r="H80" s="223">
        <f>IF(H81="Y",1,(IF(H81="NA","Not applicable",0)))</f>
        <v>0</v>
      </c>
      <c r="I80" s="235"/>
      <c r="J80" s="63"/>
      <c r="K80" s="223">
        <f>IF(K81="Y",1,(IF(K81="NA","Not applicable",0)))</f>
        <v>0</v>
      </c>
      <c r="Q80" s="165">
        <f>COUNTIF(C80:K80,1) + COUNTIF(C80:K80,0)</f>
        <v>3</v>
      </c>
      <c r="R80" s="166">
        <f>COUNTIF(C80:K80,1)</f>
        <v>0</v>
      </c>
      <c r="S80" s="167">
        <f>R80/Q80</f>
        <v>0</v>
      </c>
    </row>
    <row r="81" spans="1:19" ht="90" thickBot="1" x14ac:dyDescent="0.25">
      <c r="A81" s="52" t="s">
        <v>54</v>
      </c>
      <c r="B81" s="36" t="s">
        <v>170</v>
      </c>
      <c r="C81" s="73" t="s">
        <v>133</v>
      </c>
      <c r="D81" s="60"/>
      <c r="E81" s="229">
        <f>D81</f>
        <v>0</v>
      </c>
      <c r="F81" s="239" t="s">
        <v>133</v>
      </c>
      <c r="G81" s="60"/>
      <c r="H81" s="229">
        <f>G81</f>
        <v>0</v>
      </c>
      <c r="I81" s="239" t="s">
        <v>133</v>
      </c>
      <c r="J81" s="60"/>
      <c r="K81" s="229">
        <f>J81</f>
        <v>0</v>
      </c>
      <c r="Q81" s="162"/>
      <c r="R81" s="163"/>
      <c r="S81" s="164"/>
    </row>
    <row r="82" spans="1:19" ht="26.25" thickBot="1" x14ac:dyDescent="0.25">
      <c r="A82" s="43">
        <v>11</v>
      </c>
      <c r="B82" s="39" t="s">
        <v>102</v>
      </c>
      <c r="C82" s="156"/>
      <c r="D82" s="63"/>
      <c r="E82" s="223">
        <f>IF(E83="Y",1,(IF(E83="NA","Not applicable",0)))</f>
        <v>0</v>
      </c>
      <c r="F82" s="235"/>
      <c r="G82" s="63"/>
      <c r="H82" s="223">
        <f>IF(H83="Y",1,(IF(H83="NA","Not applicable",0)))</f>
        <v>0</v>
      </c>
      <c r="I82" s="235"/>
      <c r="J82" s="63"/>
      <c r="K82" s="223">
        <f>IF(K83="Y",1,(IF(K83="NA","Not applicable",0)))</f>
        <v>0</v>
      </c>
      <c r="Q82" s="165">
        <f>COUNTIF(C82:K82,1) + COUNTIF(C82:K82,0)</f>
        <v>3</v>
      </c>
      <c r="R82" s="166">
        <f>COUNTIF(C82:K82,1)</f>
        <v>0</v>
      </c>
      <c r="S82" s="167">
        <f>R82/Q82</f>
        <v>0</v>
      </c>
    </row>
    <row r="83" spans="1:19" ht="66" customHeight="1" thickBot="1" x14ac:dyDescent="0.25">
      <c r="A83" s="52" t="s">
        <v>54</v>
      </c>
      <c r="B83" s="35" t="s">
        <v>173</v>
      </c>
      <c r="C83" s="60"/>
      <c r="D83" s="60"/>
      <c r="E83" s="226" t="str">
        <f>IF(AND(C83="NA",D83="NA"),"NA",IF(AND(C83="Y",OR(D83="Y",D83="NA")),"Y",
IF(AND(OR(C83="Y",C83="NA"),D83="Y"),"Y","N")))</f>
        <v>N</v>
      </c>
      <c r="F83" s="237"/>
      <c r="G83" s="60"/>
      <c r="H83" s="226" t="str">
        <f>IF(AND(F83="NA",G83="NA"),"NA",IF(AND(F83="Y",OR(G83="Y",G83="NA")),"Y",
IF(AND(OR(F83="Y",F83="NA"),G83="Y"),"Y","N")))</f>
        <v>N</v>
      </c>
      <c r="I83" s="237"/>
      <c r="J83" s="60"/>
      <c r="K83" s="226" t="str">
        <f>IF(AND(I83="NA",J83="NA"),"NA",IF(AND(I83="Y",OR(J83="Y",J83="NA")),"Y",
IF(AND(OR(I83="Y",I83="NA"),J83="Y"),"Y","N")))</f>
        <v>N</v>
      </c>
      <c r="Q83" s="168"/>
      <c r="R83" s="169"/>
      <c r="S83" s="170"/>
    </row>
    <row r="84" spans="1:19" ht="26.25" thickBot="1" x14ac:dyDescent="0.25">
      <c r="A84" s="43">
        <v>12</v>
      </c>
      <c r="B84" s="157" t="s">
        <v>103</v>
      </c>
      <c r="C84" s="156"/>
      <c r="D84" s="63"/>
      <c r="E84" s="223">
        <f>IF(E85="Y",1,0)</f>
        <v>0</v>
      </c>
      <c r="F84" s="235"/>
      <c r="G84" s="63"/>
      <c r="H84" s="223">
        <f>IF(H85="Y",1,0)</f>
        <v>0</v>
      </c>
      <c r="I84" s="235"/>
      <c r="J84" s="63"/>
      <c r="K84" s="223">
        <f>IF(K85="Y",1,0)</f>
        <v>0</v>
      </c>
      <c r="Q84" s="165">
        <f>COUNTIF(C84:K84,1) + COUNTIF(C84:K84,0)</f>
        <v>3</v>
      </c>
      <c r="R84" s="166">
        <f>COUNTIF(C84:K84,1)</f>
        <v>0</v>
      </c>
      <c r="S84" s="167">
        <f>R84/Q84</f>
        <v>0</v>
      </c>
    </row>
    <row r="85" spans="1:19" ht="77.25" customHeight="1" thickBot="1" x14ac:dyDescent="0.25">
      <c r="A85" s="52" t="s">
        <v>54</v>
      </c>
      <c r="B85" s="36" t="s">
        <v>230</v>
      </c>
      <c r="C85" s="74" t="s">
        <v>133</v>
      </c>
      <c r="D85" s="59"/>
      <c r="E85" s="224">
        <f>D85</f>
        <v>0</v>
      </c>
      <c r="F85" s="240" t="s">
        <v>133</v>
      </c>
      <c r="G85" s="59"/>
      <c r="H85" s="224">
        <f>G85</f>
        <v>0</v>
      </c>
      <c r="I85" s="240" t="s">
        <v>133</v>
      </c>
      <c r="J85" s="59"/>
      <c r="K85" s="224">
        <f>J85</f>
        <v>0</v>
      </c>
      <c r="Q85" s="171"/>
      <c r="R85" s="172"/>
      <c r="S85" s="173"/>
    </row>
    <row r="86" spans="1:19" ht="15" customHeight="1" thickBot="1" x14ac:dyDescent="0.25">
      <c r="A86" s="256" t="s">
        <v>40</v>
      </c>
      <c r="B86" s="277"/>
      <c r="C86" s="66"/>
      <c r="D86" s="67"/>
      <c r="E86" s="230"/>
      <c r="F86" s="241"/>
      <c r="G86" s="67"/>
      <c r="H86" s="230"/>
      <c r="I86" s="241"/>
      <c r="J86" s="67"/>
      <c r="K86" s="230"/>
      <c r="Q86" s="162"/>
      <c r="R86" s="163"/>
      <c r="S86" s="164"/>
    </row>
    <row r="87" spans="1:19" ht="39" thickBot="1" x14ac:dyDescent="0.25">
      <c r="A87" s="43" t="s">
        <v>20</v>
      </c>
      <c r="B87" s="39" t="s">
        <v>105</v>
      </c>
      <c r="C87" s="156"/>
      <c r="D87" s="63"/>
      <c r="E87" s="223">
        <f>IF(AND(E88="Y",OR(E89="Y",E89="NA"),OR(E90="Y",E90="NA")),1,0)</f>
        <v>0</v>
      </c>
      <c r="F87" s="235"/>
      <c r="G87" s="63"/>
      <c r="H87" s="223">
        <f>IF(AND(H88="Y",OR(H89="Y",H89="NA"),OR(H90="Y",H90="NA")),1,0)</f>
        <v>0</v>
      </c>
      <c r="I87" s="235"/>
      <c r="J87" s="63"/>
      <c r="K87" s="223">
        <f>IF(AND(K88="Y",OR(K89="Y",K89="NA"),OR(K90="Y",K90="NA")),1,0)</f>
        <v>0</v>
      </c>
      <c r="Q87" s="165">
        <f>COUNTIF(C87:K87,1) + COUNTIF(C87:K87,0)</f>
        <v>3</v>
      </c>
      <c r="R87" s="166">
        <f>COUNTIF(C87:K87,1)</f>
        <v>0</v>
      </c>
      <c r="S87" s="167">
        <f>R87/Q87</f>
        <v>0</v>
      </c>
    </row>
    <row r="88" spans="1:19" x14ac:dyDescent="0.2">
      <c r="A88" s="49" t="s">
        <v>54</v>
      </c>
      <c r="B88" s="32" t="s">
        <v>175</v>
      </c>
      <c r="C88" s="59"/>
      <c r="D88" s="59"/>
      <c r="E88" s="224" t="str">
        <f>IF(AND(C88="Y",D88="Y"),"Y","N")</f>
        <v>N</v>
      </c>
      <c r="F88" s="236"/>
      <c r="G88" s="59"/>
      <c r="H88" s="224" t="str">
        <f>IF(AND(F88="Y",G88="Y"),"Y","N")</f>
        <v>N</v>
      </c>
      <c r="I88" s="236"/>
      <c r="J88" s="59"/>
      <c r="K88" s="224" t="str">
        <f>IF(AND(I88="Y",J88="Y"),"Y","N")</f>
        <v>N</v>
      </c>
      <c r="Q88" s="168"/>
      <c r="R88" s="169"/>
      <c r="S88" s="170"/>
    </row>
    <row r="89" spans="1:19" ht="25.5" x14ac:dyDescent="0.2">
      <c r="A89" s="50" t="s">
        <v>55</v>
      </c>
      <c r="B89" s="31" t="s">
        <v>176</v>
      </c>
      <c r="C89" s="60"/>
      <c r="D89" s="60"/>
      <c r="E89" s="226" t="str">
        <f>IF(AND(C89="NA",D89="NA"),"NA",IF(AND(C89="Y",OR(D89="Y",D89="NA")),"Y",
IF(AND(OR(C89="Y",C89="NA"),D89="Y"),"Y","N")))</f>
        <v>N</v>
      </c>
      <c r="F89" s="237"/>
      <c r="G89" s="60"/>
      <c r="H89" s="226" t="str">
        <f>IF(AND(F89="NA",G89="NA"),"NA",IF(AND(F89="Y",OR(G89="Y",G89="NA")),"Y",
IF(AND(OR(F89="Y",F89="NA"),G89="Y"),"Y","N")))</f>
        <v>N</v>
      </c>
      <c r="I89" s="237"/>
      <c r="J89" s="60"/>
      <c r="K89" s="226" t="str">
        <f>IF(AND(I89="NA",J89="NA"),"NA",IF(AND(I89="Y",OR(J89="Y",J89="NA")),"Y",
IF(AND(OR(I89="Y",I89="NA"),J89="Y"),"Y","N")))</f>
        <v>N</v>
      </c>
      <c r="Q89" s="171"/>
      <c r="R89" s="172"/>
      <c r="S89" s="173"/>
    </row>
    <row r="90" spans="1:19" ht="64.5" thickBot="1" x14ac:dyDescent="0.25">
      <c r="A90" s="51" t="s">
        <v>56</v>
      </c>
      <c r="B90" s="34" t="s">
        <v>177</v>
      </c>
      <c r="C90" s="60"/>
      <c r="D90" s="60"/>
      <c r="E90" s="226" t="str">
        <f>IF(AND(C90="NA",D90="NA"),"NA",IF(AND(C90="Y",OR(D90="Y",D90="NA")),"Y",
IF(AND(OR(C90="Y",C90="NA"),D90="Y"),"Y","N")))</f>
        <v>N</v>
      </c>
      <c r="F90" s="237"/>
      <c r="G90" s="60"/>
      <c r="H90" s="226" t="str">
        <f>IF(AND(F90="NA",G90="NA"),"NA",IF(AND(F90="Y",OR(G90="Y",G90="NA")),"Y",
IF(AND(OR(F90="Y",F90="NA"),G90="Y"),"Y","N")))</f>
        <v>N</v>
      </c>
      <c r="I90" s="237"/>
      <c r="J90" s="60"/>
      <c r="K90" s="226" t="str">
        <f>IF(AND(I90="NA",J90="NA"),"NA",IF(AND(I90="Y",OR(J90="Y",J90="NA")),"Y",
IF(AND(OR(I90="Y",I90="NA"),J90="Y"),"Y","N")))</f>
        <v>N</v>
      </c>
      <c r="Q90" s="162"/>
      <c r="R90" s="163"/>
      <c r="S90" s="164"/>
    </row>
    <row r="91" spans="1:19" ht="39" thickBot="1" x14ac:dyDescent="0.25">
      <c r="A91" s="43" t="s">
        <v>41</v>
      </c>
      <c r="B91" s="39" t="s">
        <v>106</v>
      </c>
      <c r="C91" s="156"/>
      <c r="D91" s="63"/>
      <c r="E91" s="223">
        <f>IF(AND(E92="Y",E93="Y",E94="Y",E95="Y"),1,0)</f>
        <v>0</v>
      </c>
      <c r="F91" s="235"/>
      <c r="G91" s="63"/>
      <c r="H91" s="223">
        <f>IF(AND(H92="Y",H93="Y",H94="Y",H95="Y"),1,0)</f>
        <v>0</v>
      </c>
      <c r="I91" s="235"/>
      <c r="J91" s="63"/>
      <c r="K91" s="223">
        <f>IF(AND(K92="Y",K93="Y",K94="Y",K95="Y"),1,0)</f>
        <v>0</v>
      </c>
      <c r="Q91" s="165">
        <f>COUNTIF(C91:K91,1) + COUNTIF(C91:K91,0)</f>
        <v>3</v>
      </c>
      <c r="R91" s="166">
        <f>COUNTIF(C91:K91,1)</f>
        <v>0</v>
      </c>
      <c r="S91" s="167">
        <f>R91/Q91</f>
        <v>0</v>
      </c>
    </row>
    <row r="92" spans="1:19" x14ac:dyDescent="0.2">
      <c r="A92" s="49" t="s">
        <v>54</v>
      </c>
      <c r="B92" s="32" t="s">
        <v>107</v>
      </c>
      <c r="C92" s="59"/>
      <c r="D92" s="59"/>
      <c r="E92" s="224" t="str">
        <f>IF(AND(C92="Y",D92="Y"),"Y","N")</f>
        <v>N</v>
      </c>
      <c r="F92" s="236"/>
      <c r="G92" s="59"/>
      <c r="H92" s="224" t="str">
        <f>IF(AND(F92="Y",G92="Y"),"Y","N")</f>
        <v>N</v>
      </c>
      <c r="I92" s="236"/>
      <c r="J92" s="59"/>
      <c r="K92" s="224" t="str">
        <f>IF(AND(I92="Y",J92="Y"),"Y","N")</f>
        <v>N</v>
      </c>
      <c r="Q92" s="171"/>
      <c r="R92" s="172"/>
      <c r="S92" s="173"/>
    </row>
    <row r="93" spans="1:19" ht="25.5" x14ac:dyDescent="0.2">
      <c r="A93" s="50" t="s">
        <v>55</v>
      </c>
      <c r="B93" s="31" t="s">
        <v>108</v>
      </c>
      <c r="C93" s="59"/>
      <c r="D93" s="59"/>
      <c r="E93" s="224" t="str">
        <f>IF(AND(C93="Y",D93="Y"),"Y","N")</f>
        <v>N</v>
      </c>
      <c r="F93" s="236"/>
      <c r="G93" s="59"/>
      <c r="H93" s="224" t="str">
        <f>IF(AND(F93="Y",G93="Y"),"Y","N")</f>
        <v>N</v>
      </c>
      <c r="I93" s="236"/>
      <c r="J93" s="59"/>
      <c r="K93" s="224" t="str">
        <f>IF(AND(I93="Y",J93="Y"),"Y","N")</f>
        <v>N</v>
      </c>
      <c r="Q93" s="171"/>
      <c r="R93" s="172"/>
      <c r="S93" s="173"/>
    </row>
    <row r="94" spans="1:19" x14ac:dyDescent="0.2">
      <c r="A94" s="50" t="s">
        <v>56</v>
      </c>
      <c r="B94" s="32" t="s">
        <v>109</v>
      </c>
      <c r="C94" s="59"/>
      <c r="D94" s="59"/>
      <c r="E94" s="224" t="str">
        <f>IF(AND(C94="Y",D94="Y"),"Y","N")</f>
        <v>N</v>
      </c>
      <c r="F94" s="236"/>
      <c r="G94" s="59"/>
      <c r="H94" s="224" t="str">
        <f>IF(AND(F94="Y",G94="Y"),"Y","N")</f>
        <v>N</v>
      </c>
      <c r="I94" s="236"/>
      <c r="J94" s="59"/>
      <c r="K94" s="224" t="str">
        <f>IF(AND(I94="Y",J94="Y"),"Y","N")</f>
        <v>N</v>
      </c>
      <c r="Q94" s="171"/>
      <c r="R94" s="172"/>
      <c r="S94" s="173"/>
    </row>
    <row r="95" spans="1:19" ht="13.5" thickBot="1" x14ac:dyDescent="0.25">
      <c r="A95" s="51" t="s">
        <v>57</v>
      </c>
      <c r="B95" s="34" t="s">
        <v>110</v>
      </c>
      <c r="C95" s="59"/>
      <c r="D95" s="59"/>
      <c r="E95" s="224" t="str">
        <f>IF(AND(C95="Y",D95="Y"),"Y","N")</f>
        <v>N</v>
      </c>
      <c r="F95" s="236"/>
      <c r="G95" s="59"/>
      <c r="H95" s="224" t="str">
        <f>IF(AND(F95="Y",G95="Y"),"Y","N")</f>
        <v>N</v>
      </c>
      <c r="I95" s="236"/>
      <c r="J95" s="59"/>
      <c r="K95" s="224" t="str">
        <f>IF(AND(I95="Y",J95="Y"),"Y","N")</f>
        <v>N</v>
      </c>
      <c r="Q95" s="186"/>
      <c r="R95" s="187"/>
      <c r="S95" s="188"/>
    </row>
    <row r="96" spans="1:19" ht="39" thickBot="1" x14ac:dyDescent="0.25">
      <c r="A96" s="43" t="s">
        <v>42</v>
      </c>
      <c r="B96" s="39" t="s">
        <v>111</v>
      </c>
      <c r="C96" s="156"/>
      <c r="D96" s="63"/>
      <c r="E96" s="223">
        <f>IF(AND(E97="Y",E98="Y",E99="Y"),1,0)</f>
        <v>0</v>
      </c>
      <c r="F96" s="235"/>
      <c r="G96" s="63"/>
      <c r="H96" s="223">
        <f>IF(AND(H97="Y",H98="Y",H99="Y"),1,0)</f>
        <v>0</v>
      </c>
      <c r="I96" s="235"/>
      <c r="J96" s="63"/>
      <c r="K96" s="223">
        <f>IF(AND(K97="Y",K98="Y",K99="Y"),1,0)</f>
        <v>0</v>
      </c>
      <c r="Q96" s="165">
        <f>COUNTIF(C96:K96,1) + COUNTIF(C96:K96,0)</f>
        <v>3</v>
      </c>
      <c r="R96" s="166">
        <f>COUNTIF(C96:K96,1)</f>
        <v>0</v>
      </c>
      <c r="S96" s="167">
        <f>R96/Q96</f>
        <v>0</v>
      </c>
    </row>
    <row r="97" spans="1:19" ht="25.5" x14ac:dyDescent="0.2">
      <c r="A97" s="49" t="s">
        <v>54</v>
      </c>
      <c r="B97" s="32" t="s">
        <v>231</v>
      </c>
      <c r="C97" s="74" t="s">
        <v>133</v>
      </c>
      <c r="D97" s="59"/>
      <c r="E97" s="224">
        <f>D97</f>
        <v>0</v>
      </c>
      <c r="F97" s="240" t="s">
        <v>133</v>
      </c>
      <c r="G97" s="59"/>
      <c r="H97" s="224">
        <f>G97</f>
        <v>0</v>
      </c>
      <c r="I97" s="240" t="s">
        <v>133</v>
      </c>
      <c r="J97" s="59"/>
      <c r="K97" s="224">
        <f>J97</f>
        <v>0</v>
      </c>
      <c r="Q97" s="171"/>
      <c r="R97" s="172"/>
      <c r="S97" s="173"/>
    </row>
    <row r="98" spans="1:19" ht="25.5" x14ac:dyDescent="0.2">
      <c r="A98" s="50" t="s">
        <v>55</v>
      </c>
      <c r="B98" s="31" t="s">
        <v>232</v>
      </c>
      <c r="C98" s="70" t="s">
        <v>133</v>
      </c>
      <c r="D98" s="59"/>
      <c r="E98" s="225">
        <f>D98</f>
        <v>0</v>
      </c>
      <c r="F98" s="242" t="s">
        <v>133</v>
      </c>
      <c r="G98" s="59"/>
      <c r="H98" s="225">
        <f>G98</f>
        <v>0</v>
      </c>
      <c r="I98" s="242" t="s">
        <v>133</v>
      </c>
      <c r="J98" s="59"/>
      <c r="K98" s="225">
        <f>J98</f>
        <v>0</v>
      </c>
      <c r="Q98" s="171"/>
      <c r="R98" s="172"/>
      <c r="S98" s="173"/>
    </row>
    <row r="99" spans="1:19" ht="26.25" thickBot="1" x14ac:dyDescent="0.25">
      <c r="A99" s="51" t="s">
        <v>56</v>
      </c>
      <c r="B99" s="34" t="s">
        <v>233</v>
      </c>
      <c r="C99" s="76" t="s">
        <v>133</v>
      </c>
      <c r="D99" s="59"/>
      <c r="E99" s="228">
        <f>D99</f>
        <v>0</v>
      </c>
      <c r="F99" s="243" t="s">
        <v>133</v>
      </c>
      <c r="G99" s="59"/>
      <c r="H99" s="228">
        <f>G99</f>
        <v>0</v>
      </c>
      <c r="I99" s="243" t="s">
        <v>133</v>
      </c>
      <c r="J99" s="59"/>
      <c r="K99" s="228">
        <f>J99</f>
        <v>0</v>
      </c>
      <c r="Q99" s="162"/>
      <c r="R99" s="163"/>
      <c r="S99" s="164"/>
    </row>
    <row r="100" spans="1:19" ht="26.25" thickBot="1" x14ac:dyDescent="0.25">
      <c r="A100" s="43" t="s">
        <v>43</v>
      </c>
      <c r="B100" s="39" t="s">
        <v>112</v>
      </c>
      <c r="C100" s="156"/>
      <c r="D100" s="63"/>
      <c r="E100" s="223">
        <f>IF(AND(E101="Y",OR(E102="Y",E102="NA")),1,0)</f>
        <v>0</v>
      </c>
      <c r="F100" s="235"/>
      <c r="G100" s="63"/>
      <c r="H100" s="223">
        <f>IF(AND(H101="Y",OR(H102="Y",H102="NA")),1,0)</f>
        <v>0</v>
      </c>
      <c r="I100" s="235"/>
      <c r="J100" s="63"/>
      <c r="K100" s="223">
        <f>IF(AND(K101="Y",OR(K102="Y",K102="NA")),1,0)</f>
        <v>0</v>
      </c>
      <c r="Q100" s="165">
        <f>COUNTIF(C100:K100,1) + COUNTIF(C100:K100,0)</f>
        <v>3</v>
      </c>
      <c r="R100" s="166">
        <f>COUNTIF(C100:K100,1)</f>
        <v>0</v>
      </c>
      <c r="S100" s="167">
        <f>R100/Q100</f>
        <v>0</v>
      </c>
    </row>
    <row r="101" spans="1:19" ht="25.5" x14ac:dyDescent="0.2">
      <c r="A101" s="49" t="s">
        <v>54</v>
      </c>
      <c r="B101" s="32" t="s">
        <v>113</v>
      </c>
      <c r="C101" s="59"/>
      <c r="D101" s="71" t="s">
        <v>133</v>
      </c>
      <c r="E101" s="224">
        <f>C101</f>
        <v>0</v>
      </c>
      <c r="F101" s="236"/>
      <c r="G101" s="71" t="s">
        <v>133</v>
      </c>
      <c r="H101" s="224">
        <f>F101</f>
        <v>0</v>
      </c>
      <c r="I101" s="236"/>
      <c r="J101" s="71" t="s">
        <v>133</v>
      </c>
      <c r="K101" s="224">
        <f>I101</f>
        <v>0</v>
      </c>
      <c r="Q101" s="168"/>
      <c r="R101" s="169"/>
      <c r="S101" s="170"/>
    </row>
    <row r="102" spans="1:19" ht="39" thickBot="1" x14ac:dyDescent="0.25">
      <c r="A102" s="51" t="s">
        <v>55</v>
      </c>
      <c r="B102" s="34" t="s">
        <v>181</v>
      </c>
      <c r="C102" s="60"/>
      <c r="D102" s="72" t="s">
        <v>133</v>
      </c>
      <c r="E102" s="228">
        <f>C102</f>
        <v>0</v>
      </c>
      <c r="F102" s="237"/>
      <c r="G102" s="72" t="s">
        <v>133</v>
      </c>
      <c r="H102" s="228">
        <f>F102</f>
        <v>0</v>
      </c>
      <c r="I102" s="237"/>
      <c r="J102" s="72" t="s">
        <v>133</v>
      </c>
      <c r="K102" s="228">
        <f>I102</f>
        <v>0</v>
      </c>
      <c r="Q102" s="171"/>
      <c r="R102" s="172"/>
      <c r="S102" s="173"/>
    </row>
    <row r="103" spans="1:19" ht="26.25" thickBot="1" x14ac:dyDescent="0.25">
      <c r="A103" s="43" t="s">
        <v>44</v>
      </c>
      <c r="B103" s="39" t="s">
        <v>114</v>
      </c>
      <c r="C103" s="156"/>
      <c r="D103" s="63"/>
      <c r="E103" s="223">
        <f>IF(E104="Y",1,(IF(E104="NA","Not applicable",0)))</f>
        <v>0</v>
      </c>
      <c r="F103" s="235"/>
      <c r="G103" s="63"/>
      <c r="H103" s="223">
        <f>IF(H104="Y",1,(IF(H104="NA","Not applicable",0)))</f>
        <v>0</v>
      </c>
      <c r="I103" s="235"/>
      <c r="J103" s="63"/>
      <c r="K103" s="223">
        <f>IF(K104="Y",1,(IF(K104="NA","Not applicable",0)))</f>
        <v>0</v>
      </c>
      <c r="Q103" s="165">
        <f>COUNTIF(C103:K103,1) + COUNTIF(C103:K103,0)</f>
        <v>3</v>
      </c>
      <c r="R103" s="166">
        <f>COUNTIF(C103:K103,1)</f>
        <v>0</v>
      </c>
      <c r="S103" s="167">
        <f>R103/Q103</f>
        <v>0</v>
      </c>
    </row>
    <row r="104" spans="1:19" ht="82.5" customHeight="1" thickBot="1" x14ac:dyDescent="0.25">
      <c r="A104" s="52" t="s">
        <v>54</v>
      </c>
      <c r="B104" s="36" t="s">
        <v>182</v>
      </c>
      <c r="C104" s="60"/>
      <c r="D104" s="75" t="s">
        <v>133</v>
      </c>
      <c r="E104" s="229">
        <f>C104</f>
        <v>0</v>
      </c>
      <c r="F104" s="237"/>
      <c r="G104" s="75" t="s">
        <v>133</v>
      </c>
      <c r="H104" s="229">
        <f>F104</f>
        <v>0</v>
      </c>
      <c r="I104" s="237"/>
      <c r="J104" s="75" t="s">
        <v>133</v>
      </c>
      <c r="K104" s="229">
        <f>I104</f>
        <v>0</v>
      </c>
      <c r="Q104" s="171"/>
      <c r="R104" s="172"/>
      <c r="S104" s="173"/>
    </row>
    <row r="105" spans="1:19" ht="39" thickBot="1" x14ac:dyDescent="0.25">
      <c r="A105" s="43" t="s">
        <v>45</v>
      </c>
      <c r="B105" s="39" t="s">
        <v>115</v>
      </c>
      <c r="C105" s="156"/>
      <c r="D105" s="63"/>
      <c r="E105" s="223">
        <f>IF(AND(E106="Y",E107="Y"),1,0)</f>
        <v>0</v>
      </c>
      <c r="F105" s="235"/>
      <c r="G105" s="63"/>
      <c r="H105" s="223">
        <f>IF(AND(H106="Y",H107="Y"),1,0)</f>
        <v>0</v>
      </c>
      <c r="I105" s="235"/>
      <c r="J105" s="63"/>
      <c r="K105" s="223">
        <f>IF(AND(K106="Y",K107="Y"),1,0)</f>
        <v>0</v>
      </c>
      <c r="Q105" s="165">
        <f>COUNTIF(C105:K105,1) + COUNTIF(C105:K105,0)</f>
        <v>3</v>
      </c>
      <c r="R105" s="166">
        <f>COUNTIF(C105:K105,1)</f>
        <v>0</v>
      </c>
      <c r="S105" s="167">
        <f>R105/Q105</f>
        <v>0</v>
      </c>
    </row>
    <row r="106" spans="1:19" ht="26.25" thickBot="1" x14ac:dyDescent="0.25">
      <c r="A106" s="49" t="s">
        <v>54</v>
      </c>
      <c r="B106" s="32" t="s">
        <v>116</v>
      </c>
      <c r="C106" s="59"/>
      <c r="D106" s="71" t="s">
        <v>133</v>
      </c>
      <c r="E106" s="224">
        <f>C106</f>
        <v>0</v>
      </c>
      <c r="F106" s="236"/>
      <c r="G106" s="71" t="s">
        <v>133</v>
      </c>
      <c r="H106" s="224">
        <f>F106</f>
        <v>0</v>
      </c>
      <c r="I106" s="236"/>
      <c r="J106" s="71" t="s">
        <v>133</v>
      </c>
      <c r="K106" s="224">
        <f>I106</f>
        <v>0</v>
      </c>
      <c r="Q106" s="162"/>
      <c r="R106" s="163"/>
      <c r="S106" s="164"/>
    </row>
    <row r="107" spans="1:19" ht="26.25" thickBot="1" x14ac:dyDescent="0.25">
      <c r="A107" s="51" t="s">
        <v>55</v>
      </c>
      <c r="B107" s="34" t="s">
        <v>183</v>
      </c>
      <c r="C107" s="59"/>
      <c r="D107" s="72" t="s">
        <v>133</v>
      </c>
      <c r="E107" s="228">
        <f>C107</f>
        <v>0</v>
      </c>
      <c r="F107" s="236"/>
      <c r="G107" s="72" t="s">
        <v>133</v>
      </c>
      <c r="H107" s="228">
        <f>F107</f>
        <v>0</v>
      </c>
      <c r="I107" s="236"/>
      <c r="J107" s="72" t="s">
        <v>133</v>
      </c>
      <c r="K107" s="228">
        <f>I107</f>
        <v>0</v>
      </c>
      <c r="Q107" s="165"/>
      <c r="R107" s="166"/>
      <c r="S107" s="167"/>
    </row>
    <row r="108" spans="1:19" ht="13.5" thickBot="1" x14ac:dyDescent="0.25">
      <c r="A108" s="43" t="s">
        <v>46</v>
      </c>
      <c r="B108" s="39" t="s">
        <v>117</v>
      </c>
      <c r="C108" s="156"/>
      <c r="D108" s="63"/>
      <c r="E108" s="223">
        <f>IF(E109="Y",1,0)</f>
        <v>0</v>
      </c>
      <c r="F108" s="235"/>
      <c r="G108" s="63"/>
      <c r="H108" s="223">
        <f>IF(H109="Y",1,0)</f>
        <v>0</v>
      </c>
      <c r="I108" s="235"/>
      <c r="J108" s="63"/>
      <c r="K108" s="223">
        <f>IF(K109="Y",1,0)</f>
        <v>0</v>
      </c>
      <c r="Q108" s="165">
        <f>COUNTIF(C108:K108,1) + COUNTIF(C108:K108,0)</f>
        <v>3</v>
      </c>
      <c r="R108" s="166">
        <f>COUNTIF(C108:K108,1)</f>
        <v>0</v>
      </c>
      <c r="S108" s="167">
        <f>R108/Q108</f>
        <v>0</v>
      </c>
    </row>
    <row r="109" spans="1:19" ht="39" thickBot="1" x14ac:dyDescent="0.25">
      <c r="A109" s="52" t="s">
        <v>54</v>
      </c>
      <c r="B109" s="36" t="s">
        <v>118</v>
      </c>
      <c r="C109" s="59"/>
      <c r="D109" s="75" t="s">
        <v>133</v>
      </c>
      <c r="E109" s="229">
        <f>C109</f>
        <v>0</v>
      </c>
      <c r="F109" s="236"/>
      <c r="G109" s="75" t="s">
        <v>133</v>
      </c>
      <c r="H109" s="229">
        <f>F109</f>
        <v>0</v>
      </c>
      <c r="I109" s="236"/>
      <c r="J109" s="75" t="s">
        <v>133</v>
      </c>
      <c r="K109" s="229">
        <f>I109</f>
        <v>0</v>
      </c>
      <c r="Q109" s="180"/>
      <c r="R109" s="181"/>
      <c r="S109" s="182"/>
    </row>
    <row r="110" spans="1:19" ht="51.75" thickBot="1" x14ac:dyDescent="0.25">
      <c r="A110" s="43">
        <v>16</v>
      </c>
      <c r="B110" s="39" t="s">
        <v>119</v>
      </c>
      <c r="C110" s="156"/>
      <c r="D110" s="63"/>
      <c r="E110" s="223">
        <f>IF(AND(E111="Y",E112="Y",E113="Y"),1,0)</f>
        <v>0</v>
      </c>
      <c r="F110" s="235"/>
      <c r="G110" s="63"/>
      <c r="H110" s="223">
        <f>IF(AND(H111="Y",H112="Y",H113="Y"),1,0)</f>
        <v>0</v>
      </c>
      <c r="I110" s="235"/>
      <c r="J110" s="63"/>
      <c r="K110" s="223">
        <f>IF(AND(K111="Y",K112="Y",K113="Y"),1,0)</f>
        <v>0</v>
      </c>
      <c r="Q110" s="195">
        <f>COUNTIF(C110:K110,1) + COUNTIF(C110:K110,0)</f>
        <v>3</v>
      </c>
      <c r="R110" s="196">
        <f>COUNTIF(C110:K110,1)</f>
        <v>0</v>
      </c>
      <c r="S110" s="197">
        <f>R110/Q110</f>
        <v>0</v>
      </c>
    </row>
    <row r="111" spans="1:19" ht="25.5" x14ac:dyDescent="0.2">
      <c r="A111" s="49" t="s">
        <v>54</v>
      </c>
      <c r="B111" s="32" t="s">
        <v>185</v>
      </c>
      <c r="C111" s="59"/>
      <c r="D111" s="59"/>
      <c r="E111" s="224" t="str">
        <f>IF(AND(C111="Y",D111="Y"),"Y","N")</f>
        <v>N</v>
      </c>
      <c r="F111" s="236"/>
      <c r="G111" s="59"/>
      <c r="H111" s="224" t="str">
        <f>IF(AND(F111="Y",G111="Y"),"Y","N")</f>
        <v>N</v>
      </c>
      <c r="I111" s="236"/>
      <c r="J111" s="144"/>
      <c r="K111" s="231" t="str">
        <f>IF(AND(I111="Y",J111="Y"),"Y","N")</f>
        <v>N</v>
      </c>
      <c r="Q111" s="174"/>
      <c r="R111" s="175"/>
      <c r="S111" s="176"/>
    </row>
    <row r="112" spans="1:19" ht="25.5" x14ac:dyDescent="0.2">
      <c r="A112" s="50" t="s">
        <v>55</v>
      </c>
      <c r="B112" s="33" t="s">
        <v>120</v>
      </c>
      <c r="C112" s="59"/>
      <c r="D112" s="59"/>
      <c r="E112" s="224" t="str">
        <f>IF(AND(C112="Y",D112="Y"),"Y","N")</f>
        <v>N</v>
      </c>
      <c r="F112" s="236"/>
      <c r="G112" s="59"/>
      <c r="H112" s="224" t="str">
        <f>IF(AND(F112="Y",G112="Y"),"Y","N")</f>
        <v>N</v>
      </c>
      <c r="I112" s="236"/>
      <c r="J112" s="144"/>
      <c r="K112" s="224" t="str">
        <f>IF(AND(I112="Y",J112="Y"),"Y","N")</f>
        <v>N</v>
      </c>
      <c r="Q112" s="171"/>
      <c r="R112" s="172"/>
      <c r="S112" s="173"/>
    </row>
    <row r="113" spans="1:19" ht="38.25" x14ac:dyDescent="0.2">
      <c r="A113" s="50" t="s">
        <v>56</v>
      </c>
      <c r="B113" s="31" t="s">
        <v>100</v>
      </c>
      <c r="C113" s="59"/>
      <c r="D113" s="59"/>
      <c r="E113" s="224" t="str">
        <f>IF(AND(C113="Y",D113="Y"),"Y","N")</f>
        <v>N</v>
      </c>
      <c r="F113" s="236"/>
      <c r="G113" s="59"/>
      <c r="H113" s="224" t="str">
        <f>IF(AND(F113="Y",G113="Y"),"Y","N")</f>
        <v>N</v>
      </c>
      <c r="I113" s="236"/>
      <c r="J113" s="144"/>
      <c r="K113" s="224" t="str">
        <f>IF(AND(I113="Y",J113="Y"),"Y","N")</f>
        <v>N</v>
      </c>
      <c r="Q113" s="171"/>
      <c r="R113" s="172"/>
      <c r="S113" s="173"/>
    </row>
    <row r="114" spans="1:19" ht="51.75" thickBot="1" x14ac:dyDescent="0.25">
      <c r="A114" s="51" t="s">
        <v>57</v>
      </c>
      <c r="B114" s="34" t="s">
        <v>184</v>
      </c>
      <c r="C114" s="59"/>
      <c r="D114" s="59"/>
      <c r="E114" s="224" t="str">
        <f>IF(AND(C114="Y",D114="Y"),"Y","N")</f>
        <v>N</v>
      </c>
      <c r="F114" s="236"/>
      <c r="G114" s="59"/>
      <c r="H114" s="224" t="str">
        <f>IF(AND(F114="Y",G114="Y"),"Y","N")</f>
        <v>N</v>
      </c>
      <c r="I114" s="236"/>
      <c r="J114" s="144"/>
      <c r="K114" s="224" t="str">
        <f>IF(AND(I114="Y",J114="Y"),"Y","N")</f>
        <v>N</v>
      </c>
      <c r="Q114" s="177"/>
      <c r="R114" s="178"/>
      <c r="S114" s="179"/>
    </row>
    <row r="115" spans="1:19" ht="39" thickBot="1" x14ac:dyDescent="0.25">
      <c r="A115" s="43">
        <v>17</v>
      </c>
      <c r="B115" s="157" t="s">
        <v>195</v>
      </c>
      <c r="C115" s="156"/>
      <c r="D115" s="146"/>
      <c r="E115" s="223">
        <f>IF(E116="N","Not applicable",(IF(AND(E117="Y",E118="Y",E119="Y",E120="Y",E121="Y"),1,0)))</f>
        <v>0</v>
      </c>
      <c r="F115" s="235"/>
      <c r="G115" s="63"/>
      <c r="H115" s="223">
        <f>IF(H116="N","Not applicable",(IF(AND(H117="Y",H118="Y",H119="Y",H120="Y",H121="Y"),1,0)))</f>
        <v>0</v>
      </c>
      <c r="I115" s="235"/>
      <c r="J115" s="63"/>
      <c r="K115" s="223">
        <f>IF(K116="N","Not applicable",(IF(AND(K117="Y",K118="Y",K119="Y",K120="Y",K121="Y"),1,0)))</f>
        <v>0</v>
      </c>
      <c r="Q115" s="165">
        <f>COUNTIF(C115:K115,1) + COUNTIF(C115:K115,0)</f>
        <v>3</v>
      </c>
      <c r="R115" s="210">
        <f>COUNTIF(C115:K115,1)</f>
        <v>0</v>
      </c>
      <c r="S115" s="211">
        <f>R115/Q115</f>
        <v>0</v>
      </c>
    </row>
    <row r="116" spans="1:19" s="143" customFormat="1" ht="25.5" x14ac:dyDescent="0.2">
      <c r="A116" s="155">
        <v>0</v>
      </c>
      <c r="B116" s="154" t="s">
        <v>234</v>
      </c>
      <c r="C116" s="147" t="s">
        <v>133</v>
      </c>
      <c r="D116" s="59"/>
      <c r="E116" s="231">
        <f>D116</f>
        <v>0</v>
      </c>
      <c r="F116" s="244" t="s">
        <v>133</v>
      </c>
      <c r="G116" s="59"/>
      <c r="H116" s="231">
        <f t="shared" ref="H116:H121" si="6">G116</f>
        <v>0</v>
      </c>
      <c r="I116" s="244" t="s">
        <v>133</v>
      </c>
      <c r="J116" s="59"/>
      <c r="K116" s="224">
        <f t="shared" ref="K116:K121" si="7">J116</f>
        <v>0</v>
      </c>
      <c r="Q116" s="168"/>
      <c r="R116" s="212"/>
      <c r="S116" s="213"/>
    </row>
    <row r="117" spans="1:19" ht="37.5" customHeight="1" x14ac:dyDescent="0.2">
      <c r="A117" s="23" t="s">
        <v>54</v>
      </c>
      <c r="B117" s="32" t="s">
        <v>187</v>
      </c>
      <c r="C117" s="147" t="s">
        <v>133</v>
      </c>
      <c r="D117" s="59"/>
      <c r="E117" s="224">
        <f t="shared" ref="E117:E121" si="8">D117</f>
        <v>0</v>
      </c>
      <c r="F117" s="245" t="s">
        <v>133</v>
      </c>
      <c r="G117" s="59"/>
      <c r="H117" s="224">
        <f t="shared" si="6"/>
        <v>0</v>
      </c>
      <c r="I117" s="244" t="s">
        <v>133</v>
      </c>
      <c r="J117" s="59"/>
      <c r="K117" s="224">
        <f t="shared" si="7"/>
        <v>0</v>
      </c>
      <c r="Q117" s="168"/>
      <c r="R117" s="212"/>
      <c r="S117" s="214"/>
    </row>
    <row r="118" spans="1:19" ht="40.5" customHeight="1" x14ac:dyDescent="0.2">
      <c r="A118" s="50" t="s">
        <v>55</v>
      </c>
      <c r="B118" s="31" t="s">
        <v>188</v>
      </c>
      <c r="C118" s="148" t="s">
        <v>133</v>
      </c>
      <c r="D118" s="59"/>
      <c r="E118" s="225">
        <f t="shared" si="8"/>
        <v>0</v>
      </c>
      <c r="F118" s="246" t="s">
        <v>133</v>
      </c>
      <c r="G118" s="59"/>
      <c r="H118" s="225">
        <f t="shared" si="6"/>
        <v>0</v>
      </c>
      <c r="I118" s="252" t="s">
        <v>133</v>
      </c>
      <c r="J118" s="59"/>
      <c r="K118" s="225">
        <f t="shared" si="7"/>
        <v>0</v>
      </c>
      <c r="Q118" s="171"/>
      <c r="R118" s="215"/>
      <c r="S118" s="216"/>
    </row>
    <row r="119" spans="1:19" x14ac:dyDescent="0.2">
      <c r="A119" s="50" t="s">
        <v>56</v>
      </c>
      <c r="B119" s="31" t="s">
        <v>189</v>
      </c>
      <c r="C119" s="148" t="s">
        <v>133</v>
      </c>
      <c r="D119" s="59"/>
      <c r="E119" s="225">
        <f t="shared" si="8"/>
        <v>0</v>
      </c>
      <c r="F119" s="246" t="s">
        <v>133</v>
      </c>
      <c r="G119" s="59"/>
      <c r="H119" s="225">
        <f t="shared" si="6"/>
        <v>0</v>
      </c>
      <c r="I119" s="252" t="s">
        <v>133</v>
      </c>
      <c r="J119" s="59"/>
      <c r="K119" s="225">
        <f t="shared" si="7"/>
        <v>0</v>
      </c>
      <c r="Q119" s="171"/>
      <c r="R119" s="215"/>
      <c r="S119" s="216"/>
    </row>
    <row r="120" spans="1:19" ht="25.5" x14ac:dyDescent="0.2">
      <c r="A120" s="50" t="s">
        <v>57</v>
      </c>
      <c r="B120" s="33" t="s">
        <v>190</v>
      </c>
      <c r="C120" s="148" t="s">
        <v>133</v>
      </c>
      <c r="D120" s="59"/>
      <c r="E120" s="225">
        <f t="shared" si="8"/>
        <v>0</v>
      </c>
      <c r="F120" s="246" t="s">
        <v>133</v>
      </c>
      <c r="G120" s="59"/>
      <c r="H120" s="225">
        <f t="shared" si="6"/>
        <v>0</v>
      </c>
      <c r="I120" s="252" t="s">
        <v>133</v>
      </c>
      <c r="J120" s="59"/>
      <c r="K120" s="225">
        <f t="shared" si="7"/>
        <v>0</v>
      </c>
      <c r="Q120" s="171"/>
      <c r="R120" s="215"/>
      <c r="S120" s="216"/>
    </row>
    <row r="121" spans="1:19" ht="13.5" thickBot="1" x14ac:dyDescent="0.25">
      <c r="A121" s="51" t="s">
        <v>63</v>
      </c>
      <c r="B121" s="34" t="s">
        <v>191</v>
      </c>
      <c r="C121" s="149" t="s">
        <v>133</v>
      </c>
      <c r="D121" s="59"/>
      <c r="E121" s="232">
        <f t="shared" si="8"/>
        <v>0</v>
      </c>
      <c r="F121" s="247" t="s">
        <v>133</v>
      </c>
      <c r="G121" s="59"/>
      <c r="H121" s="232">
        <f t="shared" si="6"/>
        <v>0</v>
      </c>
      <c r="I121" s="253" t="s">
        <v>133</v>
      </c>
      <c r="J121" s="59"/>
      <c r="K121" s="232">
        <f t="shared" si="7"/>
        <v>0</v>
      </c>
      <c r="Q121" s="186"/>
      <c r="R121" s="217"/>
      <c r="S121" s="218"/>
    </row>
    <row r="122" spans="1:19" ht="15" customHeight="1" thickBot="1" x14ac:dyDescent="0.25">
      <c r="A122" s="256" t="s">
        <v>47</v>
      </c>
      <c r="B122" s="277"/>
      <c r="C122" s="64"/>
      <c r="D122" s="150"/>
      <c r="E122" s="227"/>
      <c r="F122" s="238"/>
      <c r="G122" s="65"/>
      <c r="H122" s="227"/>
      <c r="I122" s="238"/>
      <c r="J122" s="65"/>
      <c r="K122" s="227"/>
      <c r="Q122" s="198"/>
      <c r="R122" s="219"/>
      <c r="S122" s="220"/>
    </row>
    <row r="123" spans="1:19" ht="26.25" thickBot="1" x14ac:dyDescent="0.25">
      <c r="A123" s="43">
        <v>18</v>
      </c>
      <c r="B123" s="54" t="s">
        <v>122</v>
      </c>
      <c r="C123" s="145"/>
      <c r="D123" s="146"/>
      <c r="E123" s="223">
        <f>IF(E124="Y",1,0)</f>
        <v>0</v>
      </c>
      <c r="F123" s="235"/>
      <c r="G123" s="63"/>
      <c r="H123" s="223">
        <f>IF(H124="Y",1,0)</f>
        <v>0</v>
      </c>
      <c r="I123" s="235"/>
      <c r="J123" s="63"/>
      <c r="K123" s="223">
        <f>IF(K124="Y",1,0)</f>
        <v>0</v>
      </c>
      <c r="Q123" s="165">
        <f>COUNTIF(C123:K123,1) + COUNTIF(C123:K123,0)</f>
        <v>3</v>
      </c>
      <c r="R123" s="166">
        <f>COUNTIF(C123:K123,1)</f>
        <v>0</v>
      </c>
      <c r="S123" s="167">
        <f>R123/Q123</f>
        <v>0</v>
      </c>
    </row>
    <row r="124" spans="1:19" ht="26.25" thickBot="1" x14ac:dyDescent="0.25">
      <c r="A124" s="52" t="s">
        <v>54</v>
      </c>
      <c r="B124" s="35" t="s">
        <v>192</v>
      </c>
      <c r="C124" s="59"/>
      <c r="D124" s="59"/>
      <c r="E124" s="225" t="str">
        <f>IF(OR(C124="Y",D124="Y"),"Y","N")</f>
        <v>N</v>
      </c>
      <c r="F124" s="236"/>
      <c r="G124" s="59"/>
      <c r="H124" s="225" t="str">
        <f>IF(OR(F124="Y",G124="Y"),"Y","N")</f>
        <v>N</v>
      </c>
      <c r="I124" s="236"/>
      <c r="J124" s="59"/>
      <c r="K124" s="225" t="str">
        <f>IF(OR(I124="Y",J124="Y"),"Y","N")</f>
        <v>N</v>
      </c>
      <c r="Q124" s="195"/>
      <c r="R124" s="196"/>
      <c r="S124" s="197"/>
    </row>
    <row r="125" spans="1:19" ht="26.25" thickBot="1" x14ac:dyDescent="0.25">
      <c r="A125" s="43" t="s">
        <v>48</v>
      </c>
      <c r="B125" s="54" t="s">
        <v>123</v>
      </c>
      <c r="C125" s="145"/>
      <c r="D125" s="146"/>
      <c r="E125" s="223">
        <f>IF(E126="Y",1,0)</f>
        <v>0</v>
      </c>
      <c r="F125" s="235"/>
      <c r="G125" s="63"/>
      <c r="H125" s="223">
        <f>IF(H126="Y",1,0)</f>
        <v>0</v>
      </c>
      <c r="I125" s="235"/>
      <c r="J125" s="63"/>
      <c r="K125" s="223">
        <f>IF(K126="Y",1,0)</f>
        <v>0</v>
      </c>
      <c r="Q125" s="165">
        <f>COUNTIF(C125:K125,1) + COUNTIF(C125:K125,0)</f>
        <v>3</v>
      </c>
      <c r="R125" s="166">
        <f>COUNTIF(C125:K125,1)</f>
        <v>0</v>
      </c>
      <c r="S125" s="167">
        <f>R125/Q125</f>
        <v>0</v>
      </c>
    </row>
    <row r="126" spans="1:19" ht="26.25" thickBot="1" x14ac:dyDescent="0.25">
      <c r="A126" s="52" t="s">
        <v>54</v>
      </c>
      <c r="B126" s="35" t="s">
        <v>124</v>
      </c>
      <c r="C126" s="151" t="s">
        <v>133</v>
      </c>
      <c r="D126" s="59"/>
      <c r="E126" s="229">
        <f>D126</f>
        <v>0</v>
      </c>
      <c r="F126" s="239" t="s">
        <v>133</v>
      </c>
      <c r="G126" s="59"/>
      <c r="H126" s="229">
        <f>G126</f>
        <v>0</v>
      </c>
      <c r="I126" s="239" t="s">
        <v>133</v>
      </c>
      <c r="J126" s="59"/>
      <c r="K126" s="229">
        <f>J126</f>
        <v>0</v>
      </c>
      <c r="Q126" s="186"/>
      <c r="R126" s="187"/>
      <c r="S126" s="188"/>
    </row>
    <row r="127" spans="1:19" ht="26.25" thickBot="1" x14ac:dyDescent="0.25">
      <c r="A127" s="43" t="s">
        <v>49</v>
      </c>
      <c r="B127" s="54" t="s">
        <v>125</v>
      </c>
      <c r="C127" s="145"/>
      <c r="D127" s="146"/>
      <c r="E127" s="223">
        <f>IF(E128="Y",1,0)</f>
        <v>0</v>
      </c>
      <c r="F127" s="235"/>
      <c r="G127" s="63"/>
      <c r="H127" s="223">
        <f>IF(H128="Y",1,0)</f>
        <v>0</v>
      </c>
      <c r="I127" s="235"/>
      <c r="J127" s="63"/>
      <c r="K127" s="223">
        <f>IF(K128="Y",1,0)</f>
        <v>0</v>
      </c>
      <c r="Q127" s="165">
        <f>COUNTIF(C127:K127,1) + COUNTIF(C127:K127,0)</f>
        <v>3</v>
      </c>
      <c r="R127" s="166">
        <f>COUNTIF(C127:K127,1)</f>
        <v>0</v>
      </c>
      <c r="S127" s="167">
        <f>R127/Q127</f>
        <v>0</v>
      </c>
    </row>
    <row r="128" spans="1:19" ht="13.5" thickBot="1" x14ac:dyDescent="0.25">
      <c r="A128" s="52" t="s">
        <v>54</v>
      </c>
      <c r="B128" s="35" t="s">
        <v>126</v>
      </c>
      <c r="C128" s="59"/>
      <c r="D128" s="59"/>
      <c r="E128" s="225" t="str">
        <f>IF(OR(C128="Y",D128="Y"),"Y","N")</f>
        <v>N</v>
      </c>
      <c r="F128" s="236"/>
      <c r="G128" s="59"/>
      <c r="H128" s="225" t="str">
        <f>IF(OR(F128="Y",G128="Y"),"Y","N")</f>
        <v>N</v>
      </c>
      <c r="I128" s="236"/>
      <c r="J128" s="59"/>
      <c r="K128" s="225" t="str">
        <f>IF(OR(I128="Y",J128="Y"),"Y","N")</f>
        <v>N</v>
      </c>
      <c r="Q128" s="186"/>
      <c r="R128" s="187"/>
      <c r="S128" s="188"/>
    </row>
    <row r="129" spans="1:19" ht="26.25" thickBot="1" x14ac:dyDescent="0.25">
      <c r="A129" s="43">
        <v>20</v>
      </c>
      <c r="B129" s="54" t="s">
        <v>127</v>
      </c>
      <c r="C129" s="145"/>
      <c r="D129" s="146"/>
      <c r="E129" s="223">
        <f>IF(AND(E130="Y",E131="Y"),1,0)</f>
        <v>0</v>
      </c>
      <c r="F129" s="235"/>
      <c r="G129" s="63"/>
      <c r="H129" s="223">
        <f>IF(AND(H130="Y",H131="Y"),1,0)</f>
        <v>0</v>
      </c>
      <c r="I129" s="235"/>
      <c r="J129" s="63"/>
      <c r="K129" s="223">
        <f>IF(AND(K130="Y",K131="Y"),1,0)</f>
        <v>0</v>
      </c>
      <c r="Q129" s="165">
        <f>COUNTIF(C129:K129,1) + COUNTIF(C129:K129,0)</f>
        <v>3</v>
      </c>
      <c r="R129" s="166">
        <f>COUNTIF(C129:K129,1)</f>
        <v>0</v>
      </c>
      <c r="S129" s="167">
        <f>R129/Q129</f>
        <v>0</v>
      </c>
    </row>
    <row r="130" spans="1:19" ht="51" x14ac:dyDescent="0.2">
      <c r="A130" s="49" t="s">
        <v>54</v>
      </c>
      <c r="B130" s="37" t="s">
        <v>193</v>
      </c>
      <c r="C130" s="59"/>
      <c r="D130" s="59"/>
      <c r="E130" s="225" t="str">
        <f>IF(OR(C130="Y",D130="Y"),"Y","N")</f>
        <v>N</v>
      </c>
      <c r="F130" s="236"/>
      <c r="G130" s="59"/>
      <c r="H130" s="225" t="str">
        <f>IF(OR(F130="Y",G130="Y"),"Y","N")</f>
        <v>N</v>
      </c>
      <c r="I130" s="236"/>
      <c r="J130" s="59"/>
      <c r="K130" s="225" t="str">
        <f>IF(OR(I130="Y",J130="Y"),"Y","N")</f>
        <v>N</v>
      </c>
      <c r="Q130" s="195"/>
      <c r="R130" s="196"/>
      <c r="S130" s="197"/>
    </row>
    <row r="131" spans="1:19" ht="39" thickBot="1" x14ac:dyDescent="0.25">
      <c r="A131" s="50" t="s">
        <v>55</v>
      </c>
      <c r="B131" s="31" t="s">
        <v>194</v>
      </c>
      <c r="C131" s="140"/>
      <c r="D131" s="140"/>
      <c r="E131" s="225" t="str">
        <f>IF(OR(C131="Y",D131="Y"),"Y","N")</f>
        <v>N</v>
      </c>
      <c r="F131" s="236"/>
      <c r="G131" s="59"/>
      <c r="H131" s="225" t="str">
        <f>IF(OR(F131="Y",G131="Y"),"Y","N")</f>
        <v>N</v>
      </c>
      <c r="I131" s="236"/>
      <c r="J131" s="59"/>
      <c r="K131" s="225" t="str">
        <f>IF(OR(I131="Y",J131="Y"),"Y","N")</f>
        <v>N</v>
      </c>
      <c r="Q131" s="189"/>
      <c r="R131" s="190"/>
      <c r="S131" s="191"/>
    </row>
    <row r="132" spans="1:19" ht="15" customHeight="1" thickBot="1" x14ac:dyDescent="0.25">
      <c r="A132" s="274" t="s">
        <v>50</v>
      </c>
      <c r="B132" s="275"/>
      <c r="C132" s="64"/>
      <c r="D132" s="150"/>
      <c r="E132" s="230"/>
      <c r="F132" s="241"/>
      <c r="G132" s="67"/>
      <c r="H132" s="230"/>
      <c r="I132" s="241"/>
      <c r="J132" s="67"/>
      <c r="K132" s="230"/>
      <c r="Q132" s="207"/>
      <c r="R132" s="208"/>
      <c r="S132" s="209"/>
    </row>
    <row r="133" spans="1:19" ht="26.25" thickBot="1" x14ac:dyDescent="0.25">
      <c r="A133" s="43">
        <v>21</v>
      </c>
      <c r="B133" s="54" t="s">
        <v>128</v>
      </c>
      <c r="C133" s="145"/>
      <c r="D133" s="146"/>
      <c r="E133" s="223"/>
      <c r="F133" s="235"/>
      <c r="G133" s="63"/>
      <c r="H133" s="223"/>
      <c r="I133" s="235"/>
      <c r="J133" s="63"/>
      <c r="K133" s="223"/>
      <c r="Q133" s="201"/>
      <c r="R133" s="202"/>
      <c r="S133" s="203"/>
    </row>
    <row r="134" spans="1:19" ht="13.5" thickBot="1" x14ac:dyDescent="0.25">
      <c r="A134" s="52" t="s">
        <v>54</v>
      </c>
      <c r="B134" s="35" t="s">
        <v>129</v>
      </c>
      <c r="C134" s="59"/>
      <c r="D134" s="59"/>
      <c r="E134" s="225" t="str">
        <f>IF(OR(C134="Y",D134="Y"),"Y","N")</f>
        <v>N</v>
      </c>
      <c r="F134" s="236"/>
      <c r="G134" s="59"/>
      <c r="H134" s="225" t="str">
        <f>IF(OR(F134="Y",G134="Y"),"Y","N")</f>
        <v>N</v>
      </c>
      <c r="I134" s="236"/>
      <c r="J134" s="59"/>
      <c r="K134" s="225" t="str">
        <f>IF(OR(I134="Y",J134="Y"),"Y","N")</f>
        <v>N</v>
      </c>
      <c r="Q134" s="198">
        <f>COUNTIF(C134:K134,"Y") + COUNTIF(C134:K134,"N")</f>
        <v>3</v>
      </c>
      <c r="R134" s="199">
        <f>COUNTIF(C134:K134,"Y")</f>
        <v>0</v>
      </c>
      <c r="S134" s="167">
        <f>R134/Q134</f>
        <v>0</v>
      </c>
    </row>
    <row r="135" spans="1:19" s="29" customFormat="1" ht="26.25" thickBot="1" x14ac:dyDescent="0.25">
      <c r="A135" s="43">
        <v>22</v>
      </c>
      <c r="B135" s="54" t="s">
        <v>130</v>
      </c>
      <c r="C135" s="152"/>
      <c r="D135" s="153"/>
      <c r="E135" s="223">
        <f>IF(AND(E136="Y",E137="Y"),1,0)</f>
        <v>0</v>
      </c>
      <c r="F135" s="248"/>
      <c r="G135" s="68"/>
      <c r="H135" s="223">
        <f>IF(AND(H136="Y",H137="Y"),1,0)</f>
        <v>0</v>
      </c>
      <c r="I135" s="248"/>
      <c r="J135" s="68"/>
      <c r="K135" s="223">
        <f>IF(AND(K136="Y",K137="Y"),1,0)</f>
        <v>0</v>
      </c>
      <c r="Q135" s="165">
        <f>COUNTIF(C135:K135,1) + COUNTIF(C135:K135,0)</f>
        <v>3</v>
      </c>
      <c r="R135" s="166">
        <f>COUNTIF(C135:K135,1)</f>
        <v>0</v>
      </c>
      <c r="S135" s="167">
        <f>R135/Q135</f>
        <v>0</v>
      </c>
    </row>
    <row r="136" spans="1:19" ht="25.5" x14ac:dyDescent="0.2">
      <c r="A136" s="49" t="s">
        <v>54</v>
      </c>
      <c r="B136" s="32" t="s">
        <v>131</v>
      </c>
      <c r="C136" s="59"/>
      <c r="D136" s="59"/>
      <c r="E136" s="225" t="str">
        <f>IF(OR(C136="Y",D136="Y"),"Y","N")</f>
        <v>N</v>
      </c>
      <c r="F136" s="236"/>
      <c r="G136" s="59"/>
      <c r="H136" s="225" t="str">
        <f>IF(OR(F136="Y",G136="Y"),"Y","N")</f>
        <v>N</v>
      </c>
      <c r="I136" s="236"/>
      <c r="J136" s="59"/>
      <c r="K136" s="225" t="str">
        <f>IF(OR(I136="Y",J136="Y"),"Y","N")</f>
        <v>N</v>
      </c>
      <c r="Q136" s="204"/>
      <c r="R136" s="205"/>
      <c r="S136" s="206"/>
    </row>
    <row r="137" spans="1:19" ht="26.25" thickBot="1" x14ac:dyDescent="0.25">
      <c r="A137" s="53" t="s">
        <v>55</v>
      </c>
      <c r="B137" s="139" t="s">
        <v>132</v>
      </c>
      <c r="C137" s="140"/>
      <c r="D137" s="140"/>
      <c r="E137" s="232" t="str">
        <f>IF(OR(C137="Y",D137="Y"),"Y","N")</f>
        <v>N</v>
      </c>
      <c r="F137" s="249"/>
      <c r="G137" s="140"/>
      <c r="H137" s="232" t="str">
        <f>IF(OR(F137="Y",G137="Y"),"Y","N")</f>
        <v>N</v>
      </c>
      <c r="I137" s="249"/>
      <c r="J137" s="140"/>
      <c r="K137" s="232" t="str">
        <f>IF(OR(I137="Y",J137="Y"),"Y","N")</f>
        <v>N</v>
      </c>
      <c r="Q137" s="207"/>
      <c r="R137" s="208"/>
      <c r="S137" s="209"/>
    </row>
    <row r="139" spans="1:19" ht="13.5" thickBot="1" x14ac:dyDescent="0.25"/>
    <row r="140" spans="1:19" ht="15" x14ac:dyDescent="0.25">
      <c r="B140" s="108" t="s">
        <v>200</v>
      </c>
      <c r="C140" s="112"/>
      <c r="D140" s="134"/>
      <c r="E140" s="106">
        <f>COUNTIF(E4:E137,1)+COUNTIF(E4:E137,0)</f>
        <v>65</v>
      </c>
      <c r="F140" s="112"/>
      <c r="G140" s="134"/>
      <c r="H140" s="106">
        <f>COUNTIF(H4:H137,1)+COUNTIF(H4:H137,0)</f>
        <v>65</v>
      </c>
      <c r="I140" s="112"/>
      <c r="J140" s="134"/>
      <c r="K140" s="106">
        <f>COUNTIF(K4:K137,1)+COUNTIF(K4:K137,0)</f>
        <v>65</v>
      </c>
    </row>
    <row r="141" spans="1:19" ht="15" x14ac:dyDescent="0.25">
      <c r="B141" s="109" t="s">
        <v>201</v>
      </c>
      <c r="C141" s="111"/>
      <c r="D141" s="135"/>
      <c r="E141" s="107">
        <f>COUNTIF(E4:E137,1)</f>
        <v>0</v>
      </c>
      <c r="F141" s="111"/>
      <c r="G141" s="135"/>
      <c r="H141" s="107">
        <f>COUNTIF(H4:H137,1)</f>
        <v>0</v>
      </c>
      <c r="I141" s="111"/>
      <c r="J141" s="135"/>
      <c r="K141" s="107">
        <f>COUNTIF(K4:K137,1)</f>
        <v>0</v>
      </c>
    </row>
    <row r="142" spans="1:19" ht="15.75" thickBot="1" x14ac:dyDescent="0.3">
      <c r="B142" s="110" t="s">
        <v>202</v>
      </c>
      <c r="C142" s="113"/>
      <c r="D142" s="136"/>
      <c r="E142" s="105">
        <f t="shared" ref="E142" si="9">E141/E140</f>
        <v>0</v>
      </c>
      <c r="F142" s="113"/>
      <c r="G142" s="136"/>
      <c r="H142" s="105">
        <f t="shared" ref="H142" si="10">H141/H140</f>
        <v>0</v>
      </c>
      <c r="I142" s="113"/>
      <c r="J142" s="136"/>
      <c r="K142" s="105">
        <f t="shared" ref="K142" si="11">K141/K140</f>
        <v>0</v>
      </c>
    </row>
  </sheetData>
  <mergeCells count="12">
    <mergeCell ref="A132:B132"/>
    <mergeCell ref="C1:E1"/>
    <mergeCell ref="A3:B3"/>
    <mergeCell ref="A27:B27"/>
    <mergeCell ref="A86:B86"/>
    <mergeCell ref="A122:B122"/>
    <mergeCell ref="S1:S2"/>
    <mergeCell ref="F1:H1"/>
    <mergeCell ref="I1:K1"/>
    <mergeCell ref="L1:N1"/>
    <mergeCell ref="Q1:Q2"/>
    <mergeCell ref="R1:R2"/>
  </mergeCells>
  <dataValidations count="3">
    <dataValidation type="list" allowBlank="1" showInputMessage="1" showErrorMessage="1" sqref="C5:D8 C10:D14 C16:D21 C23:D24 C26:D26 C29:D29 C39:D39 C47:D47 C49:D49 C54:D55 C57:D57 C59:D59 C68 C71 C73 D75 C77:D79 D85 C88:D88 C92:D95 D97:D99 C101 C106:C107 C109 C111:D114 I136:J137 C124:D124 D126 C128:D128 C130:D131 C134:D134 C136:D137 F5:G8 F10:G14 F16:G21 F23:G24 F26:G26 F29:G29 F39:G39 F47:G47 F49:G49 F54:G55 F57:G57 F59:G59 F68 F71 F73 G75 F77:G79 G85 F88:G88 F92:G95 G97:G99 F101 F106:F107 F109 F111:G114 D116 F124:G124 G126 F128:G128 F130:G131 F134:G134 F136:G137 I5:J8 I10:J14 I16:J21 I23:J24 I26:J26 I29:J29 I39:J39 I47:J47 I49:J49 I54:J55 I57:J57 I59:J59 I68 I71 I73 J75 I77:J79 J85 I88:J88 I92:J95 J97:J99 I101 I106:I107 I109 I111:J114 G116 I124:J124 J126 I128:J128 I130:J131 I134:J134 J116">
      <formula1>YN</formula1>
    </dataValidation>
    <dataValidation type="list" allowBlank="1" showInputMessage="1" showErrorMessage="1" sqref="C15:D15 C33:D33 C41:D41 C60:D62 C64:C66 C69:C70 C72 D81 C83:D83 C89:D90 C102 C104 F15:G15 F33:G33 F41:G41 F60:G62 F64:F66 F69:F70 F72 G81 F83:G83 F89:G90 F102 F104 I15:J15 I33:J33 I41:J41 I60:J62 I64:I66 I69:I70 I72 J81 I83:J83 I89:J90 I102 I104 D117:D121 G117:G121 J117:J121">
      <formula1>YNNA</formula1>
    </dataValidation>
    <dataValidation type="list" allowBlank="1" showInputMessage="1" showErrorMessage="1" sqref="C31:D32 C35:D37 C43:D45 C50:D52 F31:G32 F35:G37 F43:G45 F50:G52 I31:J32 I35:J37 I43:J45 I50:J52">
      <formula1>YNR</formula1>
    </dataValidation>
  </dataValidations>
  <pageMargins left="0.7" right="0.7" top="0.75" bottom="0.75" header="0.3" footer="0.3"/>
  <pageSetup paperSize="9" orientation="portrait" r:id="rId1"/>
  <ignoredErrors>
    <ignoredError sqref="E81 E126 E56 E105 E108 E124 E135 E129 E91 E58 E67 E83 E10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7" workbookViewId="0">
      <selection activeCell="A26" sqref="A26"/>
    </sheetView>
  </sheetViews>
  <sheetFormatPr defaultRowHeight="15" x14ac:dyDescent="0.25"/>
  <cols>
    <col min="1" max="1" width="52.28515625" bestFit="1" customWidth="1"/>
    <col min="2" max="3" width="13.85546875" bestFit="1" customWidth="1"/>
    <col min="7" max="7" width="13.85546875" bestFit="1" customWidth="1"/>
  </cols>
  <sheetData>
    <row r="1" spans="1:7" x14ac:dyDescent="0.25">
      <c r="A1" s="4" t="s">
        <v>21</v>
      </c>
    </row>
    <row r="2" spans="1:7" x14ac:dyDescent="0.25">
      <c r="A2" t="s">
        <v>7</v>
      </c>
    </row>
    <row r="3" spans="1:7" x14ac:dyDescent="0.25">
      <c r="A3" t="s">
        <v>8</v>
      </c>
    </row>
    <row r="5" spans="1:7" x14ac:dyDescent="0.25">
      <c r="A5" s="4" t="s">
        <v>6</v>
      </c>
    </row>
    <row r="6" spans="1:7" x14ac:dyDescent="0.25">
      <c r="A6" t="s">
        <v>9</v>
      </c>
      <c r="G6" s="1"/>
    </row>
    <row r="7" spans="1:7" x14ac:dyDescent="0.25">
      <c r="A7" t="s">
        <v>10</v>
      </c>
      <c r="G7" s="1"/>
    </row>
    <row r="8" spans="1:7" x14ac:dyDescent="0.25">
      <c r="A8" t="s">
        <v>11</v>
      </c>
      <c r="G8" s="1"/>
    </row>
    <row r="9" spans="1:7" x14ac:dyDescent="0.25">
      <c r="A9" t="s">
        <v>135</v>
      </c>
      <c r="G9" s="2"/>
    </row>
    <row r="10" spans="1:7" x14ac:dyDescent="0.25">
      <c r="A10" t="s">
        <v>12</v>
      </c>
      <c r="G10" s="3"/>
    </row>
    <row r="11" spans="1:7" x14ac:dyDescent="0.25">
      <c r="A11" t="s">
        <v>22</v>
      </c>
    </row>
    <row r="13" spans="1:7" x14ac:dyDescent="0.25">
      <c r="A13" s="4" t="s">
        <v>136</v>
      </c>
    </row>
    <row r="14" spans="1:7" x14ac:dyDescent="0.25">
      <c r="A14" t="s">
        <v>137</v>
      </c>
    </row>
    <row r="15" spans="1:7" x14ac:dyDescent="0.25">
      <c r="A15" t="s">
        <v>138</v>
      </c>
    </row>
    <row r="16" spans="1:7" x14ac:dyDescent="0.25">
      <c r="A16" t="s">
        <v>133</v>
      </c>
    </row>
    <row r="18" spans="1:1" x14ac:dyDescent="0.25">
      <c r="A18" s="5" t="s">
        <v>23</v>
      </c>
    </row>
    <row r="19" spans="1:1" x14ac:dyDescent="0.25">
      <c r="A19" t="s">
        <v>14</v>
      </c>
    </row>
    <row r="20" spans="1:1" x14ac:dyDescent="0.25">
      <c r="A20" t="s">
        <v>13</v>
      </c>
    </row>
    <row r="22" spans="1:1" x14ac:dyDescent="0.25">
      <c r="A22" s="5" t="s">
        <v>208</v>
      </c>
    </row>
    <row r="23" spans="1:1" x14ac:dyDescent="0.25">
      <c r="A23" t="s">
        <v>209</v>
      </c>
    </row>
    <row r="24" spans="1:1" x14ac:dyDescent="0.25">
      <c r="A24" t="s">
        <v>210</v>
      </c>
    </row>
    <row r="26" spans="1:1" x14ac:dyDescent="0.25">
      <c r="A26" s="5" t="s">
        <v>211</v>
      </c>
    </row>
    <row r="27" spans="1:1" x14ac:dyDescent="0.25">
      <c r="A27" t="s">
        <v>209</v>
      </c>
    </row>
    <row r="28" spans="1:1" x14ac:dyDescent="0.25">
      <c r="A28" t="s">
        <v>210</v>
      </c>
    </row>
    <row r="29" spans="1:1" x14ac:dyDescent="0.25">
      <c r="A29" t="s">
        <v>212</v>
      </c>
    </row>
    <row r="31" spans="1:1" x14ac:dyDescent="0.25">
      <c r="A31" s="5" t="s">
        <v>213</v>
      </c>
    </row>
    <row r="32" spans="1:1" x14ac:dyDescent="0.25">
      <c r="A32" t="s">
        <v>209</v>
      </c>
    </row>
    <row r="33" spans="1:1" x14ac:dyDescent="0.25">
      <c r="A33" t="s">
        <v>210</v>
      </c>
    </row>
    <row r="34" spans="1:1" x14ac:dyDescent="0.25">
      <c r="A34" t="s">
        <v>214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Guidance</vt:lpstr>
      <vt:lpstr>A. General information</vt:lpstr>
      <vt:lpstr>B-1. Development (D)</vt:lpstr>
      <vt:lpstr>B-2. External validation (V)</vt:lpstr>
      <vt:lpstr>B-3. Incremental value (IV)</vt:lpstr>
      <vt:lpstr>B-4. D&amp;V of same model (D+V) </vt:lpstr>
      <vt:lpstr>Lists</vt:lpstr>
      <vt:lpstr>DiagnProgn</vt:lpstr>
      <vt:lpstr>Same_different</vt:lpstr>
      <vt:lpstr>Type</vt:lpstr>
      <vt:lpstr>YesNo</vt:lpstr>
      <vt:lpstr>YN</vt:lpstr>
      <vt:lpstr>YNNA</vt:lpstr>
      <vt:lpstr>YNR</vt:lpstr>
    </vt:vector>
  </TitlesOfParts>
  <Company>UMC Utrecht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Heus, P.</dc:creator>
  <cp:lastModifiedBy>Heus, P.</cp:lastModifiedBy>
  <cp:lastPrinted>2018-07-19T06:32:20Z</cp:lastPrinted>
  <dcterms:created xsi:type="dcterms:W3CDTF">2018-04-13T15:18:11Z</dcterms:created>
  <dcterms:modified xsi:type="dcterms:W3CDTF">2019-09-30T16:51:58Z</dcterms:modified>
</cp:coreProperties>
</file>